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25" activeTab="0"/>
  </bookViews>
  <sheets>
    <sheet name="anexa1a MM" sheetId="1" r:id="rId1"/>
    <sheet name="anexa 1a CD" sheetId="2" r:id="rId2"/>
  </sheets>
  <definedNames>
    <definedName name="_xlnm.Print_Area" localSheetId="0">'anexa1a MM'!$A$1:$F$103</definedName>
    <definedName name="_xlnm.Print_Titles" localSheetId="0">'anexa1a MM'!$13:$15</definedName>
  </definedNames>
  <calcPr fullCalcOnLoad="1"/>
</workbook>
</file>

<file path=xl/sharedStrings.xml><?xml version="1.0" encoding="utf-8"?>
<sst xmlns="http://schemas.openxmlformats.org/spreadsheetml/2006/main" count="318" uniqueCount="162">
  <si>
    <t>ADMINISTRAŢIA FONDULUI PENTRU MEDIU</t>
  </si>
  <si>
    <t>Anexa Nr.1a</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</si>
  <si>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</si>
  <si>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</si>
  <si>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</si>
  <si>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</si>
  <si>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</si>
  <si>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</si>
  <si>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</si>
  <si>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</si>
  <si>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</si>
  <si>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</si>
  <si>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</si>
  <si>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</si>
  <si>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</si>
  <si>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</si>
  <si>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</si>
  <si>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</si>
  <si>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</si>
  <si>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</si>
  <si>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03</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</si>
  <si>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</si>
  <si>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</si>
  <si>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</si>
  <si>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</si>
  <si>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</si>
  <si>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</si>
  <si>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</si>
  <si>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</si>
  <si>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</si>
  <si>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</si>
  <si>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</si>
  <si>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</si>
  <si>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</si>
  <si>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</si>
  <si>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</si>
  <si>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</si>
  <si>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</si>
  <si>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</si>
  <si>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</si>
  <si>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</si>
  <si>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</si>
  <si>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</si>
  <si>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</si>
  <si>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</si>
  <si>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</si>
  <si>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</si>
  <si>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ALTE TRANSFERURI </t>
  </si>
  <si>
    <t>55</t>
  </si>
  <si>
    <t>CAPITOLUL   Protecţia mediului</t>
  </si>
  <si>
    <t>74.10</t>
  </si>
  <si>
    <t>Subcap. Reducerea şi controlul poluării</t>
  </si>
  <si>
    <t>74.10.03</t>
  </si>
  <si>
    <t xml:space="preserve">Transferuri interne </t>
  </si>
  <si>
    <t>55.01</t>
  </si>
  <si>
    <t>VIII. PROIECTE CU FINANŢARE DIN FONDURI EXTERNE NERAMBURSABILE (FEN) POSTADERARE</t>
  </si>
  <si>
    <t>56</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</si>
  <si>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</si>
  <si>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</si>
  <si>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</si>
  <si>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</si>
  <si>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</si>
  <si>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</si>
  <si>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t>
  </si>
  <si>
    <t>2</t>
  </si>
  <si>
    <t>n) cuantumul taxelor  pentru emiterea avizelor, acordurilor şi a autorizaţiilor de mediu</t>
  </si>
  <si>
    <t xml:space="preserve">Total venituri </t>
  </si>
  <si>
    <t xml:space="preserve">Total cheltuieli </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</si>
  <si>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</si>
  <si>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</si>
  <si>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46.10</t>
  </si>
  <si>
    <t>Alte sume primite din fonduri de la Uniunea Europeană pentru programele operaționale finanțate în cadrul obiectivului convergență</t>
  </si>
  <si>
    <t>46.10.03</t>
  </si>
  <si>
    <t>22</t>
  </si>
  <si>
    <t>23</t>
  </si>
  <si>
    <t>x) o contribuţie de 4 lei/kg de baterii şi acumulatori portabili, datorată de operatorii economici care introduc pe piaţa naţională baterii şi acumulatori portabili</t>
  </si>
  <si>
    <t>24</t>
  </si>
  <si>
    <t>I. Credite de angajament</t>
  </si>
  <si>
    <t>II.Credite bugetare</t>
  </si>
  <si>
    <t>3</t>
  </si>
  <si>
    <t xml:space="preserve">                 BUGETUL DE  VENITURI  ŞI  CHELTUIELI  AL FONDULUI PENTRU MEDIU   </t>
  </si>
  <si>
    <t xml:space="preserve">         III. OPERAȚIUNI FINANCIARE</t>
  </si>
  <si>
    <t>40.15</t>
  </si>
  <si>
    <t>Sume utilizate de alte instituții din excedentul anului precedent</t>
  </si>
  <si>
    <t>40.15.03</t>
  </si>
  <si>
    <t>EXECUȚIE LA 31.12.2018</t>
  </si>
  <si>
    <t>PROGRAM  2019</t>
  </si>
  <si>
    <t>c) contribuția pentru economia circulară încasată de la proprietarii sau, după caz, administratorii de depozite pentru deşeurile municipale destinate a fi eliminate prin depozitare</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</si>
  <si>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încredințate spre valorificare sau incinerare în instalaţii de incinerare cu recuperare de energie şi valorificate prin reciclare</t>
  </si>
  <si>
    <t>k) donații, sponsorizări, asistență financiară din partea persoanelor fizice sau juridice române ori străine și a organizațiilor sau organismelor internaționale</t>
  </si>
  <si>
    <t>l) sumele încasate din restituirea finanțărilor acordate, dobânzi, penalități de orice fel, alte operațiuni financiare derulate din sursele financiare ale Fondului pentru mediu</t>
  </si>
  <si>
    <t>m) sumele încasate de la manifestări organizate în beneficiul Fondului pentru mediu</t>
  </si>
  <si>
    <t>o) dobânzi și penalități de orice fel datorate de către debitorii Fondului pentru mediu</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</si>
  <si>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colectate prin operatorii serviciului public de salubrizare plata făcându-se pentru diferenţa dintre cantitatea corespunzătoare obiectivului anual și cantitatea  efectiv încredințată spre reciclare și alte forme de valorificare</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</si>
  <si>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 Ecotaxa se evidențiază distinct pe documentele de vânzare , iar valoarea acesteia se afișează vizibil la punctul de vânzare, în vederea  informării consumatorilor finali</t>
  </si>
  <si>
    <t>ș) sumele încasate ca urmare a aplicării penalității de 100 euro, echivalentă în lei la cursul de schimb leu/euro al BNR valabil la data de 1 mai a anului respectiv, pentru fiecare tonă de dioxid de carbon echivalent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</si>
  <si>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</si>
  <si>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u) contravaloarea în lei a sumei obținute în urma scoaterii la licitație, în condițiile legii, a certificatelor de emisii rămase neutilizate din rezerva pentru proiectele de tip implementare în comun pentru România din perioada 2008-2012 din cadrul schemei de comercializare a certificatelor de emisii de gaze cu efect de seră</t>
  </si>
  <si>
    <t xml:space="preserve"> w) o contribuţie datorată de operatorii economici care introduc pe piaţa naţională echipamente electrice şi electronice</t>
  </si>
  <si>
    <t>y) o contribuție datorată de operatorii economici autorizați pentru preluarea obligațiilor anuale de colectare a deșeurilor de echipamente electrice și electronice, respectiv o contribuție de 4 lei/kg de baterii și acumulatori portabili datorată de operatorii economici autorizați pentru preluarea obligațiilor anuale de colectare a deșeurilor de baterii și acumulatori portabili</t>
  </si>
  <si>
    <t xml:space="preserve">11 </t>
  </si>
  <si>
    <t>12</t>
  </si>
  <si>
    <t>13</t>
  </si>
  <si>
    <t>15</t>
  </si>
  <si>
    <t>25</t>
  </si>
  <si>
    <t>26</t>
  </si>
  <si>
    <t>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</si>
  <si>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 xml:space="preserve">            PENTRU ANUL 2019</t>
  </si>
  <si>
    <t>EXCEDENT/DEFICIT *</t>
  </si>
  <si>
    <t xml:space="preserve">                                          Președinte </t>
  </si>
  <si>
    <t xml:space="preserve">                                   Cornel BREZUICĂ</t>
  </si>
  <si>
    <t>Program 2019 rectificat</t>
  </si>
  <si>
    <t>Modificări +/-</t>
  </si>
  <si>
    <t>5=4-3</t>
  </si>
  <si>
    <t xml:space="preserve">        IV.  SUBVENTII</t>
  </si>
  <si>
    <t>Subventii de la bugetul de stat</t>
  </si>
  <si>
    <t>42.10</t>
  </si>
  <si>
    <t>Sume alocate pentru Fondul pentru mediu</t>
  </si>
  <si>
    <t>42.10.78</t>
  </si>
  <si>
    <t xml:space="preserve">    ALTE SUME PRIMITE DE LA UE</t>
  </si>
  <si>
    <t>*deficitul de 905.651 mii lei se acopera din sumele neutilizate din ani precedenti</t>
  </si>
  <si>
    <t>** Suma de 1.737.000 mii lei va fi folosita pentru restituirea taxelor auto si se va reflecta in executie, pe venituri, cu semnul minus din contul unde au fost incasate taxele</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</si>
  <si>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</si>
  <si>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</si>
  <si>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48.10</t>
  </si>
  <si>
    <t>48.10.01</t>
  </si>
  <si>
    <t>Fondul European de Dezvoltare Regională (FEDR)</t>
  </si>
  <si>
    <t>58</t>
  </si>
  <si>
    <t>58.01</t>
  </si>
  <si>
    <t>Sume primite de la UE/alți donatori în contul plăților efectuate și prefinanțări aferente cadrului financiar 2014-2020</t>
  </si>
  <si>
    <t>Programe  din Fondul European de Dezvoltare Regională (FEDR)</t>
  </si>
  <si>
    <t xml:space="preserve"> X. Proiecte cu finanțare din fonduri externe  nerambursabile aferente cadrului financiar 2014-2020</t>
  </si>
  <si>
    <t xml:space="preserve">APROBAT </t>
  </si>
  <si>
    <t xml:space="preserve">ORDONATOR PRINCIPAL DE CREDITE </t>
  </si>
  <si>
    <t xml:space="preserve">         Președinte </t>
  </si>
  <si>
    <t xml:space="preserve">Vicepreședinte </t>
  </si>
  <si>
    <t xml:space="preserve">    Cornel BREZUICĂ</t>
  </si>
  <si>
    <t>Dorin Octavian CORCHEȘ</t>
  </si>
  <si>
    <t>Director Direcția Generală Administrare Fiscală</t>
  </si>
  <si>
    <t>Director Direcția Generală Proiecte</t>
  </si>
  <si>
    <t>Aurelian DOBRE</t>
  </si>
  <si>
    <t>Andrei IORGULESCU</t>
  </si>
  <si>
    <t>Director Direcția Evidență și Colectare</t>
  </si>
  <si>
    <t>Director Direcția Implementare Proiecte</t>
  </si>
  <si>
    <t>Carmen DRAGNEA</t>
  </si>
  <si>
    <t>Elena LEHOVIDA</t>
  </si>
  <si>
    <t>Director Direcția Inspecție Fiscală</t>
  </si>
  <si>
    <t>Director Direcția Evaluare Proiecte și strategii programe</t>
  </si>
  <si>
    <t>Laurențiu TOMESCU</t>
  </si>
  <si>
    <t>Anca CRISTEA</t>
  </si>
  <si>
    <t>Director Direcția Economică</t>
  </si>
  <si>
    <t xml:space="preserve">Director Direcția Juridică </t>
  </si>
  <si>
    <t>Mihaela ENE</t>
  </si>
  <si>
    <t>Emilia PAVEL</t>
  </si>
  <si>
    <t xml:space="preserve"> a) o contribuţie de 2% din veniturile realizate din vânzarea deşeurilor , obţinute de către deținătorul deşeurilor, persoană fizică sau juridică. Sumele se reţin  la sursă de către operatorii economici care desfăşoară activităţi de colectare şi/sau valorificare a deşeurilor, care au obligaţia să le vireze la Fondul pentru mediu</t>
  </si>
  <si>
    <t>c) contribuția pentru economia circulară încasată de la proprietarii sau, după caz, administratorii de depozite pentru deşeurile municipale, deșeuri din construcții și desființări destinate a fi eliminate prin depozitare</t>
  </si>
  <si>
    <t xml:space="preserve">l) sumele încasate din restituirea finanțărilor acordate și accesoriile aferente acestora </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</si>
  <si>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 plata făcându-se pentru diferenţa dintre cantitatea corespunzătoare obiectivului anual și cantitatea  efectiv încredințată spre reciclare și alte forme de valorificare</t>
  </si>
  <si>
    <t>u) sumele virate potrivit Ordonanței de urgență a Guvernului nr.115/2011, aprobatî prin Legea nr.163/2012, cu modificările și completările ulterioare, reprezentând contravaloarea în lei a sumelor obținute în urma scoaterii la licitație a certificatelor  de emisii de gaze cu efect de seră;</t>
  </si>
  <si>
    <t>** Suma de 1.872.000 mii lei va fi folosita pentru restituirea taxelor auto si se va reflecta in executie, pe venituri, cu semnul minus din contul unde au fost incasate taxele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</si>
  <si>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încredințate spre valorificare, respectiv gestionate în numele clienţilor pentru care au preluat obligaţiile;</t>
  </si>
  <si>
    <t>q) ecotaxa, în valoare de 0,15lei/bucată, aplicată pungilor de transport, cu excepția celor fabricate din materialele care respectă cerințele SR EN 13432:2002; ecotaxa se încasează de la operatorii economici care introduc pe piața națională astfel de ambalaje de desfacere și se evidențiază distinct pe documentele de vânzar, iar valoarea acesteia se afișează la loc vizibilla punctul de vânzare, în vederea informării consumatorilor finali;</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</si>
</sst>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_-* #,##0\ _L_e_i_-;\-* #,##0\ _L_e_i_-;_-* &quot;-&quot;\ _L_e_i_-;_-@_-"/>
    <numFmt numFmtId="167" formatCode="_-* #,##0.00\ _L_e_i_-;\-* #,##0.00\ _L_e_i_-;_-* &quot;-&quot;??\ _L_e_i_-;_-@_-"/>
    <numFmt numFmtId="168" formatCode="#,##0\ &quot;RON&quot;;\-#,##0\ &quot;RON&quot;"/>
    <numFmt numFmtId="169" formatCode="#,##0\ &quot;RON&quot;;[Red]\-#,##0\ &quot;RON&quot;"/>
    <numFmt numFmtId="170" formatCode="#,##0.00\ &quot;RON&quot;;\-#,##0.00\ &quot;RON&quot;"/>
    <numFmt numFmtId="171" formatCode="#,##0.00\ &quot;RON&quot;;[Red]\-#,##0.00\ &quot;RON&quot;"/>
    <numFmt numFmtId="172" formatCode="_-* #,##0\ &quot;RON&quot;_-;\-* #,##0\ &quot;RON&quot;_-;_-* &quot;-&quot;\ &quot;RON&quot;_-;_-@_-"/>
    <numFmt numFmtId="173" formatCode="_-* #,##0\ _R_O_N_-;\-* #,##0\ _R_O_N_-;_-* &quot;-&quot;\ _R_O_N_-;_-@_-"/>
    <numFmt numFmtId="174" formatCode="_-* #,##0.00\ &quot;RON&quot;_-;\-* #,##0.00\ &quot;RON&quot;_-;_-* &quot;-&quot;??\ &quot;RON&quot;_-;_-@_-"/>
    <numFmt numFmtId="175" formatCode="_-* #,##0.00\ _R_O_N_-;\-* #,##0.00\ _R_O_N_-;_-* &quot;-&quot;??\ _R_O_N_-;_-@_-"/>
    <numFmt numFmtId="176" formatCode="&quot;Yes&quot;;&quot;Yes&quot;;&quot;No&quot;"/>
    <numFmt numFmtId="177" formatCode="&quot;True&quot;;&quot;True&quot;;&quot;False&quot;"/>
    <numFmt numFmtId="178" formatCode="&quot;On&quot;;&quot;On&quot;;&quot;Off&quot;"/>
    <numFmt numFmtId="179" formatCode="[$€-2]\ #,##0.00_);[Red]\([$€-2]\ #,##0.00\)"/>
  </numFmts>
  <fonts count="48">
    <font>
      <sz val="10"/>
      <name val="Arial"/>
      <family val="2"/>
    </font>
    <font>
      <b/>
      <sz val="12"/>
      <name val="Arial"/>
      <family val="2"/>
    </font>
    <font>
      <sz val="12"/>
      <name val="Arial"/>
      <family val="2"/>
    </font>
    <font>
      <sz val="8"/>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color indexed="8"/>
      </top>
      <bottom style="thin">
        <color indexed="8"/>
      </bottom>
    </border>
    <border>
      <left style="medium"/>
      <right>
        <color indexed="63"/>
      </right>
      <top style="medium"/>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medium"/>
      <top style="medium"/>
      <bottom style="medium"/>
    </border>
    <border>
      <left style="medium"/>
      <right style="medium"/>
      <top style="thin"/>
      <bottom style="thin"/>
    </border>
    <border>
      <left style="medium"/>
      <right>
        <color indexed="63"/>
      </right>
      <top>
        <color indexed="63"/>
      </top>
      <bottom style="thin">
        <color indexed="8"/>
      </bottom>
    </border>
    <border>
      <left style="medium"/>
      <right>
        <color indexed="63"/>
      </right>
      <top>
        <color indexed="63"/>
      </top>
      <bottom style="thin"/>
    </border>
    <border>
      <left style="medium"/>
      <right>
        <color indexed="63"/>
      </right>
      <top style="thin">
        <color indexed="8"/>
      </top>
      <bottom style="medium">
        <color indexed="8"/>
      </bottom>
    </border>
    <border>
      <left style="medium"/>
      <right>
        <color indexed="63"/>
      </right>
      <top>
        <color indexed="63"/>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right style="medium"/>
      <top style="medium">
        <color indexed="8"/>
      </top>
      <bottom style="medium">
        <color indexed="8"/>
      </bottom>
    </border>
    <border>
      <left style="medium"/>
      <right style="medium"/>
      <top style="medium">
        <color indexed="8"/>
      </top>
      <bottom style="thin">
        <color indexed="8"/>
      </bottom>
    </border>
    <border>
      <left style="medium"/>
      <right style="medium"/>
      <top style="thin">
        <color indexed="8"/>
      </top>
      <bottom>
        <color indexed="63"/>
      </bottom>
    </border>
    <border>
      <left style="medium"/>
      <right style="medium"/>
      <top style="thin">
        <color indexed="8"/>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color indexed="8"/>
      </top>
      <bottom style="thin">
        <color indexed="8"/>
      </bottom>
    </border>
    <border>
      <left>
        <color indexed="63"/>
      </left>
      <right>
        <color indexed="63"/>
      </right>
      <top style="medium"/>
      <bottom style="medium"/>
    </border>
    <border>
      <left style="medium"/>
      <right style="medium"/>
      <top style="medium">
        <color indexed="8"/>
      </top>
      <bottom>
        <color indexed="63"/>
      </bottom>
    </border>
    <border>
      <left style="medium"/>
      <right style="medium"/>
      <top style="thin">
        <color indexed="8"/>
      </top>
      <bottom style="medium"/>
    </border>
    <border>
      <left>
        <color indexed="63"/>
      </left>
      <right>
        <color indexed="63"/>
      </right>
      <top style="thin">
        <color indexed="8"/>
      </top>
      <bottom style="medium"/>
    </border>
    <border>
      <left style="medium"/>
      <right style="medium"/>
      <top>
        <color indexed="63"/>
      </top>
      <bottom style="thin"/>
    </border>
    <border>
      <left style="medium"/>
      <right>
        <color indexed="63"/>
      </right>
      <top style="thin">
        <color indexed="8"/>
      </top>
      <bottom>
        <color indexed="63"/>
      </bottom>
    </border>
    <border>
      <left>
        <color indexed="63"/>
      </left>
      <right>
        <color indexed="63"/>
      </right>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color indexed="63"/>
      </left>
      <right>
        <color indexed="63"/>
      </right>
      <top>
        <color indexed="63"/>
      </top>
      <bottom style="medium"/>
    </border>
    <border>
      <left style="thin"/>
      <right style="thin"/>
      <top style="thin"/>
      <bottom>
        <color indexed="63"/>
      </bottom>
    </border>
    <border>
      <left style="medium"/>
      <right style="medium"/>
      <top>
        <color indexed="63"/>
      </top>
      <bottom style="medium"/>
    </border>
    <border>
      <left style="medium"/>
      <right style="medium">
        <color indexed="8"/>
      </right>
      <top style="thin">
        <color indexed="8"/>
      </top>
      <bottom style="thin">
        <color indexed="8"/>
      </bottom>
    </border>
    <border>
      <left style="medium"/>
      <right style="medium"/>
      <top>
        <color indexed="63"/>
      </top>
      <bottom>
        <color indexed="63"/>
      </botto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medium"/>
      <top style="medium"/>
      <bottom style="medium"/>
    </border>
    <border>
      <left style="medium"/>
      <right style="medium"/>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7" fontId="0" fillId="0" borderId="0" applyFill="0" applyBorder="0" applyAlignment="0" applyProtection="0"/>
    <xf numFmtId="166"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0">
    <xf numFmtId="0" fontId="0" fillId="0" borderId="0" xfId="0" applyAlignment="1">
      <alignment/>
    </xf>
    <xf numFmtId="0" fontId="1" fillId="0" borderId="0" xfId="0" applyFont="1" applyAlignment="1">
      <alignment/>
    </xf>
    <xf numFmtId="0" fontId="1"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left"/>
    </xf>
    <xf numFmtId="0" fontId="2" fillId="0" borderId="0" xfId="61" applyFont="1">
      <alignment/>
      <protection/>
    </xf>
    <xf numFmtId="0" fontId="2" fillId="0" borderId="0" xfId="0" applyFont="1" applyAlignment="1">
      <alignment/>
    </xf>
    <xf numFmtId="0" fontId="1" fillId="0" borderId="0" xfId="61" applyFont="1" applyAlignment="1">
      <alignment horizontal="right"/>
      <protection/>
    </xf>
    <xf numFmtId="0" fontId="1" fillId="0" borderId="0" xfId="61" applyFont="1" applyAlignment="1">
      <alignment horizontal="center"/>
      <protection/>
    </xf>
    <xf numFmtId="0" fontId="2" fillId="0" borderId="0" xfId="0" applyFont="1" applyAlignment="1">
      <alignment horizontal="right"/>
    </xf>
    <xf numFmtId="0" fontId="2" fillId="33" borderId="0" xfId="0" applyFont="1" applyFill="1" applyAlignment="1">
      <alignment/>
    </xf>
    <xf numFmtId="0" fontId="1" fillId="0" borderId="10" xfId="61" applyFont="1" applyBorder="1" applyAlignment="1">
      <alignment horizontal="left" vertical="center" wrapText="1"/>
      <protection/>
    </xf>
    <xf numFmtId="0" fontId="2" fillId="0" borderId="10" xfId="61" applyFont="1" applyBorder="1" applyAlignment="1">
      <alignment horizontal="left" vertical="center" wrapText="1"/>
      <protection/>
    </xf>
    <xf numFmtId="49" fontId="2" fillId="0" borderId="0" xfId="0" applyNumberFormat="1" applyFont="1" applyAlignment="1">
      <alignment horizontal="left"/>
    </xf>
    <xf numFmtId="49" fontId="2" fillId="0" borderId="0" xfId="61" applyNumberFormat="1" applyFont="1" applyAlignment="1">
      <alignment horizontal="center"/>
      <protection/>
    </xf>
    <xf numFmtId="0" fontId="1" fillId="0" borderId="11" xfId="61" applyFont="1" applyBorder="1" applyAlignment="1">
      <alignment horizontal="left" vertical="top" wrapText="1"/>
      <protection/>
    </xf>
    <xf numFmtId="49" fontId="1" fillId="0" borderId="12" xfId="61" applyNumberFormat="1" applyFont="1" applyBorder="1" applyAlignment="1">
      <alignment horizontal="center" vertical="center" wrapText="1"/>
      <protection/>
    </xf>
    <xf numFmtId="49" fontId="1" fillId="0" borderId="13" xfId="61" applyNumberFormat="1" applyFont="1" applyBorder="1" applyAlignment="1">
      <alignment horizontal="center" vertical="center" wrapText="1"/>
      <protection/>
    </xf>
    <xf numFmtId="49" fontId="2" fillId="0" borderId="13" xfId="61" applyNumberFormat="1" applyFont="1" applyBorder="1" applyAlignment="1">
      <alignment horizontal="center" vertical="center" wrapText="1"/>
      <protection/>
    </xf>
    <xf numFmtId="49" fontId="2" fillId="0" borderId="14" xfId="61" applyNumberFormat="1" applyFont="1" applyBorder="1" applyAlignment="1">
      <alignment horizontal="center" vertical="center" wrapText="1"/>
      <protection/>
    </xf>
    <xf numFmtId="49" fontId="1" fillId="33" borderId="13" xfId="61" applyNumberFormat="1" applyFont="1" applyFill="1" applyBorder="1" applyAlignment="1">
      <alignment horizontal="center" vertical="center" wrapText="1"/>
      <protection/>
    </xf>
    <xf numFmtId="49" fontId="2" fillId="33" borderId="13" xfId="61" applyNumberFormat="1" applyFont="1" applyFill="1" applyBorder="1" applyAlignment="1">
      <alignment horizontal="center" vertical="center" wrapText="1"/>
      <protection/>
    </xf>
    <xf numFmtId="49" fontId="1" fillId="0" borderId="13" xfId="61" applyNumberFormat="1" applyFont="1" applyBorder="1" applyAlignment="1">
      <alignment horizontal="center" vertical="top" wrapText="1"/>
      <protection/>
    </xf>
    <xf numFmtId="3" fontId="1" fillId="0" borderId="15" xfId="61" applyNumberFormat="1" applyFont="1" applyBorder="1">
      <alignment/>
      <protection/>
    </xf>
    <xf numFmtId="0" fontId="2" fillId="0" borderId="0" xfId="0" applyFont="1" applyAlignment="1">
      <alignment/>
    </xf>
    <xf numFmtId="0" fontId="46" fillId="34" borderId="0" xfId="58" applyFont="1" applyFill="1" applyAlignment="1" quotePrefix="1">
      <alignment horizontal="center"/>
      <protection/>
    </xf>
    <xf numFmtId="0" fontId="46" fillId="34" borderId="0" xfId="58" applyFont="1" applyFill="1" applyAlignment="1">
      <alignment horizontal="center"/>
      <protection/>
    </xf>
    <xf numFmtId="0" fontId="46" fillId="34" borderId="0" xfId="58" applyFont="1" applyFill="1">
      <alignment/>
      <protection/>
    </xf>
    <xf numFmtId="49" fontId="3" fillId="0" borderId="15" xfId="0" applyNumberFormat="1" applyFont="1" applyBorder="1" applyAlignment="1">
      <alignment horizontal="center" vertical="center" wrapText="1"/>
    </xf>
    <xf numFmtId="0" fontId="2" fillId="0" borderId="10" xfId="61" applyFont="1" applyBorder="1" applyAlignment="1">
      <alignment vertical="center" wrapText="1"/>
      <protection/>
    </xf>
    <xf numFmtId="0" fontId="2" fillId="0" borderId="10" xfId="60" applyFont="1" applyBorder="1" applyAlignment="1">
      <alignment vertical="center" wrapText="1"/>
      <protection/>
    </xf>
    <xf numFmtId="0" fontId="47" fillId="0" borderId="0" xfId="0" applyFont="1" applyAlignment="1">
      <alignment/>
    </xf>
    <xf numFmtId="0" fontId="4" fillId="0" borderId="0" xfId="0" applyFont="1" applyAlignment="1">
      <alignment/>
    </xf>
    <xf numFmtId="49" fontId="4" fillId="0" borderId="0" xfId="0" applyNumberFormat="1" applyFont="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1" fillId="0" borderId="0" xfId="0" applyFont="1" applyAlignment="1">
      <alignment/>
    </xf>
    <xf numFmtId="0" fontId="5" fillId="0" borderId="0" xfId="0" applyFont="1" applyAlignment="1">
      <alignment/>
    </xf>
    <xf numFmtId="49" fontId="5" fillId="0" borderId="0" xfId="0" applyNumberFormat="1" applyFont="1" applyAlignment="1">
      <alignment horizontal="left"/>
    </xf>
    <xf numFmtId="0" fontId="4" fillId="0" borderId="0" xfId="0" applyFont="1" applyAlignment="1">
      <alignment horizontal="center"/>
    </xf>
    <xf numFmtId="49" fontId="2" fillId="0" borderId="13" xfId="61" applyNumberFormat="1" applyFont="1" applyFill="1" applyBorder="1" applyAlignment="1">
      <alignment horizontal="center" vertical="center" wrapText="1"/>
      <protection/>
    </xf>
    <xf numFmtId="49" fontId="1" fillId="0" borderId="16" xfId="61" applyNumberFormat="1" applyFont="1" applyBorder="1" applyAlignment="1">
      <alignment horizontal="center" vertical="center" wrapText="1"/>
      <protection/>
    </xf>
    <xf numFmtId="49" fontId="1" fillId="0" borderId="16" xfId="61" applyNumberFormat="1" applyFont="1" applyFill="1" applyBorder="1" applyAlignment="1">
      <alignment horizontal="center" vertical="center" wrapText="1"/>
      <protection/>
    </xf>
    <xf numFmtId="0" fontId="1" fillId="0" borderId="0" xfId="61" applyFont="1" applyBorder="1" applyAlignment="1">
      <alignment horizontal="left" vertical="top" wrapText="1"/>
      <protection/>
    </xf>
    <xf numFmtId="3" fontId="1" fillId="0" borderId="0" xfId="61" applyNumberFormat="1" applyFont="1" applyBorder="1">
      <alignment/>
      <protection/>
    </xf>
    <xf numFmtId="0" fontId="2" fillId="0" borderId="0" xfId="61" applyFont="1" applyBorder="1" applyAlignment="1">
      <alignment horizontal="left" vertical="top" wrapText="1"/>
      <protection/>
    </xf>
    <xf numFmtId="3" fontId="1" fillId="0" borderId="0" xfId="0" applyNumberFormat="1" applyFont="1" applyAlignment="1">
      <alignment/>
    </xf>
    <xf numFmtId="0" fontId="0" fillId="0" borderId="0" xfId="0" applyFill="1" applyAlignment="1">
      <alignment/>
    </xf>
    <xf numFmtId="0" fontId="1" fillId="0" borderId="17" xfId="61" applyFont="1" applyBorder="1" applyAlignment="1">
      <alignment horizontal="center" vertical="center" wrapText="1"/>
      <protection/>
    </xf>
    <xf numFmtId="0" fontId="1" fillId="0" borderId="10" xfId="61" applyFont="1" applyBorder="1" applyAlignment="1">
      <alignment horizontal="center" vertical="center" wrapText="1"/>
      <protection/>
    </xf>
    <xf numFmtId="0" fontId="1" fillId="0" borderId="10" xfId="61" applyFont="1" applyBorder="1" applyAlignment="1">
      <alignment vertical="center" wrapText="1"/>
      <protection/>
    </xf>
    <xf numFmtId="0" fontId="2" fillId="0" borderId="10" xfId="61" applyFont="1" applyBorder="1" applyAlignment="1">
      <alignment vertical="center" wrapText="1"/>
      <protection/>
    </xf>
    <xf numFmtId="0" fontId="1" fillId="0" borderId="17" xfId="61" applyFont="1" applyBorder="1" applyAlignment="1">
      <alignment horizontal="left" vertical="center" wrapText="1"/>
      <protection/>
    </xf>
    <xf numFmtId="0" fontId="1" fillId="33" borderId="10" xfId="61" applyFont="1" applyFill="1" applyBorder="1" applyAlignment="1">
      <alignment horizontal="center" vertical="center" wrapText="1"/>
      <protection/>
    </xf>
    <xf numFmtId="0" fontId="1" fillId="33" borderId="10" xfId="61" applyFont="1" applyFill="1" applyBorder="1" applyAlignment="1">
      <alignment horizontal="left" vertical="center" wrapText="1"/>
      <protection/>
    </xf>
    <xf numFmtId="0" fontId="2" fillId="33" borderId="10" xfId="61" applyFont="1" applyFill="1" applyBorder="1" applyAlignment="1">
      <alignment horizontal="left" vertical="center" wrapText="1"/>
      <protection/>
    </xf>
    <xf numFmtId="0" fontId="1" fillId="0" borderId="18" xfId="0" applyFont="1" applyFill="1" applyBorder="1" applyAlignment="1">
      <alignment vertical="center" wrapText="1"/>
    </xf>
    <xf numFmtId="0" fontId="2" fillId="0" borderId="10" xfId="61" applyFont="1" applyFill="1" applyBorder="1" applyAlignment="1">
      <alignment horizontal="left" vertical="center" wrapText="1"/>
      <protection/>
    </xf>
    <xf numFmtId="0" fontId="1" fillId="0" borderId="10" xfId="61" applyFont="1" applyFill="1" applyBorder="1" applyAlignment="1">
      <alignment horizontal="center" vertical="center" wrapText="1"/>
      <protection/>
    </xf>
    <xf numFmtId="0" fontId="2" fillId="0" borderId="10" xfId="61" applyFont="1" applyBorder="1" applyAlignment="1">
      <alignment horizontal="right" vertical="center" wrapText="1"/>
      <protection/>
    </xf>
    <xf numFmtId="0" fontId="1" fillId="0" borderId="10" xfId="61" applyFont="1" applyBorder="1" applyAlignment="1">
      <alignment horizontal="center" vertical="top" wrapText="1"/>
      <protection/>
    </xf>
    <xf numFmtId="0" fontId="2" fillId="0" borderId="10" xfId="61" applyFont="1" applyBorder="1" applyAlignment="1">
      <alignment horizontal="center" vertical="center" wrapText="1"/>
      <protection/>
    </xf>
    <xf numFmtId="0" fontId="2" fillId="0" borderId="19" xfId="61" applyFont="1" applyBorder="1" applyAlignment="1">
      <alignment horizontal="left" vertical="center" wrapText="1"/>
      <protection/>
    </xf>
    <xf numFmtId="0" fontId="1" fillId="0" borderId="20" xfId="61" applyFont="1" applyBorder="1" applyAlignment="1">
      <alignment horizontal="justify" vertical="top" wrapText="1"/>
      <protection/>
    </xf>
    <xf numFmtId="49" fontId="3" fillId="0" borderId="21" xfId="0" applyNumberFormat="1" applyFont="1" applyBorder="1" applyAlignment="1">
      <alignment horizontal="center" vertical="center" wrapText="1"/>
    </xf>
    <xf numFmtId="3" fontId="2" fillId="0" borderId="22" xfId="61" applyNumberFormat="1" applyFont="1" applyBorder="1" applyAlignment="1">
      <alignment vertical="center"/>
      <protection/>
    </xf>
    <xf numFmtId="3" fontId="2" fillId="0" borderId="23" xfId="61" applyNumberFormat="1" applyFont="1" applyBorder="1" applyAlignment="1">
      <alignment vertical="center"/>
      <protection/>
    </xf>
    <xf numFmtId="3" fontId="1" fillId="0" borderId="22" xfId="61" applyNumberFormat="1" applyFont="1" applyBorder="1" applyAlignment="1">
      <alignment vertical="center"/>
      <protection/>
    </xf>
    <xf numFmtId="3" fontId="1" fillId="0" borderId="22" xfId="61" applyNumberFormat="1" applyFont="1" applyBorder="1">
      <alignment/>
      <protection/>
    </xf>
    <xf numFmtId="49" fontId="3" fillId="0" borderId="24" xfId="0" applyNumberFormat="1" applyFont="1" applyBorder="1" applyAlignment="1">
      <alignment horizontal="center" vertical="center" wrapText="1"/>
    </xf>
    <xf numFmtId="3" fontId="1" fillId="0" borderId="25" xfId="61" applyNumberFormat="1" applyFont="1" applyBorder="1" applyAlignment="1">
      <alignment vertical="center"/>
      <protection/>
    </xf>
    <xf numFmtId="3" fontId="1" fillId="0" borderId="13" xfId="61" applyNumberFormat="1" applyFont="1" applyBorder="1" applyAlignment="1">
      <alignment horizontal="right" vertical="center" wrapText="1"/>
      <protection/>
    </xf>
    <xf numFmtId="3" fontId="1" fillId="0" borderId="13" xfId="61" applyNumberFormat="1" applyFont="1" applyBorder="1" applyAlignment="1">
      <alignment vertical="center"/>
      <protection/>
    </xf>
    <xf numFmtId="3" fontId="2" fillId="0" borderId="13" xfId="61" applyNumberFormat="1" applyFont="1" applyBorder="1" applyAlignment="1">
      <alignment vertical="center"/>
      <protection/>
    </xf>
    <xf numFmtId="3" fontId="1" fillId="0" borderId="14" xfId="61" applyNumberFormat="1" applyFont="1" applyBorder="1" applyAlignment="1">
      <alignment vertical="center"/>
      <protection/>
    </xf>
    <xf numFmtId="3" fontId="2" fillId="0" borderId="26" xfId="61" applyNumberFormat="1" applyFont="1" applyBorder="1" applyAlignment="1">
      <alignment vertical="center"/>
      <protection/>
    </xf>
    <xf numFmtId="3" fontId="2" fillId="0" borderId="27" xfId="61" applyNumberFormat="1" applyFont="1" applyBorder="1" applyAlignment="1">
      <alignment vertical="center"/>
      <protection/>
    </xf>
    <xf numFmtId="3" fontId="2" fillId="0" borderId="14" xfId="61" applyNumberFormat="1" applyFont="1" applyBorder="1" applyAlignment="1">
      <alignment vertical="center"/>
      <protection/>
    </xf>
    <xf numFmtId="3" fontId="1" fillId="33" borderId="14" xfId="61" applyNumberFormat="1" applyFont="1" applyFill="1" applyBorder="1" applyAlignment="1">
      <alignment vertical="center"/>
      <protection/>
    </xf>
    <xf numFmtId="3" fontId="1" fillId="0" borderId="13" xfId="61" applyNumberFormat="1" applyFont="1" applyBorder="1" applyAlignment="1">
      <alignment vertical="center"/>
      <protection/>
    </xf>
    <xf numFmtId="3" fontId="1" fillId="0" borderId="13" xfId="61" applyNumberFormat="1" applyFont="1" applyFill="1" applyBorder="1" applyAlignment="1">
      <alignment vertical="center"/>
      <protection/>
    </xf>
    <xf numFmtId="3" fontId="2" fillId="0" borderId="13" xfId="61" applyNumberFormat="1" applyFont="1" applyFill="1" applyBorder="1" applyAlignment="1">
      <alignment vertical="center"/>
      <protection/>
    </xf>
    <xf numFmtId="3" fontId="2" fillId="0" borderId="13" xfId="61" applyNumberFormat="1" applyFont="1" applyFill="1" applyBorder="1" applyAlignment="1">
      <alignment vertical="center"/>
      <protection/>
    </xf>
    <xf numFmtId="3" fontId="1" fillId="0" borderId="13" xfId="61" applyNumberFormat="1" applyFont="1" applyBorder="1">
      <alignment/>
      <protection/>
    </xf>
    <xf numFmtId="3" fontId="1" fillId="0" borderId="13" xfId="61" applyNumberFormat="1" applyFont="1" applyBorder="1">
      <alignment/>
      <protection/>
    </xf>
    <xf numFmtId="3" fontId="1" fillId="33" borderId="13" xfId="61" applyNumberFormat="1" applyFont="1" applyFill="1" applyBorder="1">
      <alignment/>
      <protection/>
    </xf>
    <xf numFmtId="3" fontId="1" fillId="0" borderId="13" xfId="0" applyNumberFormat="1" applyFont="1" applyBorder="1" applyAlignment="1">
      <alignment/>
    </xf>
    <xf numFmtId="3" fontId="2" fillId="33" borderId="13" xfId="61" applyNumberFormat="1" applyFont="1" applyFill="1" applyBorder="1" applyAlignment="1">
      <alignment vertical="center"/>
      <protection/>
    </xf>
    <xf numFmtId="49" fontId="3" fillId="0" borderId="11" xfId="0" applyNumberFormat="1" applyFont="1" applyBorder="1" applyAlignment="1">
      <alignment horizontal="center" vertical="center" wrapText="1"/>
    </xf>
    <xf numFmtId="0" fontId="1" fillId="0" borderId="28" xfId="61" applyFont="1" applyBorder="1" applyAlignment="1">
      <alignment horizontal="left" vertical="center" wrapText="1"/>
      <protection/>
    </xf>
    <xf numFmtId="0" fontId="1" fillId="0" borderId="29" xfId="0" applyFont="1" applyFill="1" applyBorder="1" applyAlignment="1">
      <alignment vertical="center" wrapText="1"/>
    </xf>
    <xf numFmtId="3" fontId="1" fillId="0" borderId="30" xfId="61" applyNumberFormat="1" applyFont="1" applyBorder="1" applyAlignment="1">
      <alignment vertical="center"/>
      <protection/>
    </xf>
    <xf numFmtId="3" fontId="1" fillId="0" borderId="22" xfId="61" applyNumberFormat="1" applyFont="1" applyBorder="1" applyAlignment="1">
      <alignment horizontal="right" vertical="center" wrapText="1"/>
      <protection/>
    </xf>
    <xf numFmtId="3" fontId="1" fillId="0" borderId="23" xfId="61" applyNumberFormat="1" applyFont="1" applyBorder="1" applyAlignment="1">
      <alignment vertical="center"/>
      <protection/>
    </xf>
    <xf numFmtId="3" fontId="1" fillId="33" borderId="23" xfId="61" applyNumberFormat="1" applyFont="1" applyFill="1" applyBorder="1" applyAlignment="1">
      <alignment vertical="center"/>
      <protection/>
    </xf>
    <xf numFmtId="3" fontId="1" fillId="0" borderId="22" xfId="61" applyNumberFormat="1" applyFont="1" applyBorder="1" applyAlignment="1">
      <alignment vertical="center"/>
      <protection/>
    </xf>
    <xf numFmtId="3" fontId="2" fillId="0" borderId="22" xfId="61" applyNumberFormat="1" applyFont="1" applyFill="1" applyBorder="1" applyAlignment="1">
      <alignment vertical="center"/>
      <protection/>
    </xf>
    <xf numFmtId="3" fontId="1" fillId="0" borderId="22" xfId="61" applyNumberFormat="1" applyFont="1" applyFill="1" applyBorder="1" applyAlignment="1">
      <alignment vertical="center"/>
      <protection/>
    </xf>
    <xf numFmtId="3" fontId="2" fillId="0" borderId="22" xfId="61" applyNumberFormat="1" applyFont="1" applyBorder="1">
      <alignment/>
      <protection/>
    </xf>
    <xf numFmtId="3" fontId="2" fillId="33" borderId="22" xfId="61" applyNumberFormat="1" applyFont="1" applyFill="1" applyBorder="1">
      <alignment/>
      <protection/>
    </xf>
    <xf numFmtId="3" fontId="1" fillId="33" borderId="22" xfId="61" applyNumberFormat="1" applyFont="1" applyFill="1" applyBorder="1">
      <alignment/>
      <protection/>
    </xf>
    <xf numFmtId="3" fontId="1" fillId="0" borderId="22" xfId="0" applyNumberFormat="1" applyFont="1" applyBorder="1" applyAlignment="1">
      <alignment/>
    </xf>
    <xf numFmtId="3" fontId="2" fillId="33" borderId="22" xfId="0" applyNumberFormat="1" applyFont="1" applyFill="1" applyBorder="1" applyAlignment="1">
      <alignment/>
    </xf>
    <xf numFmtId="3" fontId="1" fillId="0" borderId="0" xfId="0" applyNumberFormat="1" applyFont="1" applyBorder="1" applyAlignment="1">
      <alignment/>
    </xf>
    <xf numFmtId="3" fontId="1" fillId="0" borderId="31" xfId="61" applyNumberFormat="1" applyFont="1" applyBorder="1">
      <alignment/>
      <protection/>
    </xf>
    <xf numFmtId="49" fontId="3" fillId="0" borderId="32" xfId="0" applyNumberFormat="1" applyFont="1" applyBorder="1" applyAlignment="1">
      <alignment horizontal="center" vertical="center" wrapText="1"/>
    </xf>
    <xf numFmtId="3" fontId="1" fillId="0" borderId="12" xfId="61" applyNumberFormat="1" applyFont="1" applyBorder="1" applyAlignment="1">
      <alignment vertical="center"/>
      <protection/>
    </xf>
    <xf numFmtId="49" fontId="2" fillId="0" borderId="33" xfId="61" applyNumberFormat="1" applyFont="1" applyBorder="1" applyAlignment="1">
      <alignment horizontal="center" vertical="center" wrapText="1"/>
      <protection/>
    </xf>
    <xf numFmtId="3" fontId="2" fillId="0" borderId="34" xfId="0" applyNumberFormat="1" applyFont="1" applyBorder="1" applyAlignment="1">
      <alignment/>
    </xf>
    <xf numFmtId="3" fontId="2" fillId="0" borderId="33" xfId="61" applyNumberFormat="1" applyFont="1" applyBorder="1" applyAlignment="1">
      <alignment vertical="center"/>
      <protection/>
    </xf>
    <xf numFmtId="49" fontId="1" fillId="0" borderId="28" xfId="61" applyNumberFormat="1" applyFont="1" applyFill="1" applyBorder="1" applyAlignment="1">
      <alignment horizontal="left" vertical="center" wrapText="1"/>
      <protection/>
    </xf>
    <xf numFmtId="0" fontId="1" fillId="0" borderId="17" xfId="61" applyFont="1" applyFill="1" applyBorder="1" applyAlignment="1">
      <alignment horizontal="left" vertical="center" wrapText="1"/>
      <protection/>
    </xf>
    <xf numFmtId="49" fontId="1" fillId="0" borderId="35" xfId="61" applyNumberFormat="1" applyFont="1" applyFill="1" applyBorder="1" applyAlignment="1">
      <alignment horizontal="center" vertical="center" wrapText="1"/>
      <protection/>
    </xf>
    <xf numFmtId="0" fontId="1" fillId="0" borderId="23" xfId="61" applyFont="1" applyFill="1" applyBorder="1" applyAlignment="1">
      <alignment horizontal="left" vertical="center" wrapText="1"/>
      <protection/>
    </xf>
    <xf numFmtId="3" fontId="1" fillId="0" borderId="35" xfId="61" applyNumberFormat="1" applyFont="1" applyFill="1" applyBorder="1" applyAlignment="1">
      <alignment horizontal="right" vertical="center" wrapText="1"/>
      <protection/>
    </xf>
    <xf numFmtId="49" fontId="1" fillId="0" borderId="13" xfId="61" applyNumberFormat="1" applyFont="1" applyFill="1" applyBorder="1" applyAlignment="1">
      <alignment horizontal="center" vertical="center" wrapText="1"/>
      <protection/>
    </xf>
    <xf numFmtId="0" fontId="1" fillId="0" borderId="10" xfId="61" applyFont="1" applyFill="1" applyBorder="1" applyAlignment="1">
      <alignment horizontal="left" vertical="center" wrapText="1"/>
      <protection/>
    </xf>
    <xf numFmtId="0" fontId="1" fillId="0" borderId="36" xfId="61" applyFont="1" applyFill="1" applyBorder="1" applyAlignment="1">
      <alignment horizontal="center" vertical="center" wrapText="1"/>
      <protection/>
    </xf>
    <xf numFmtId="3" fontId="2" fillId="0" borderId="0" xfId="0" applyNumberFormat="1" applyFont="1" applyFill="1" applyBorder="1" applyAlignment="1">
      <alignment/>
    </xf>
    <xf numFmtId="0" fontId="1" fillId="0" borderId="28" xfId="61" applyFont="1" applyFill="1" applyBorder="1" applyAlignment="1">
      <alignment horizontal="left" vertical="center" wrapText="1"/>
      <protection/>
    </xf>
    <xf numFmtId="3" fontId="2" fillId="0" borderId="37" xfId="0" applyNumberFormat="1" applyFont="1" applyFill="1" applyBorder="1" applyAlignment="1">
      <alignment/>
    </xf>
    <xf numFmtId="3" fontId="1" fillId="0" borderId="16" xfId="61" applyNumberFormat="1" applyFont="1" applyFill="1" applyBorder="1" applyAlignment="1">
      <alignment vertical="center"/>
      <protection/>
    </xf>
    <xf numFmtId="0" fontId="2" fillId="0" borderId="20" xfId="61" applyFont="1" applyFill="1" applyBorder="1">
      <alignment/>
      <protection/>
    </xf>
    <xf numFmtId="0" fontId="1" fillId="0" borderId="10" xfId="61" applyFont="1" applyFill="1" applyBorder="1" applyAlignment="1">
      <alignment horizontal="left" vertical="center" wrapText="1"/>
      <protection/>
    </xf>
    <xf numFmtId="3" fontId="1" fillId="0" borderId="13" xfId="61" applyNumberFormat="1" applyFont="1" applyFill="1" applyBorder="1" applyAlignment="1">
      <alignment vertical="center"/>
      <protection/>
    </xf>
    <xf numFmtId="49" fontId="2" fillId="0" borderId="0" xfId="0" applyNumberFormat="1" applyFont="1" applyAlignment="1">
      <alignment horizontal="center"/>
    </xf>
    <xf numFmtId="0" fontId="2" fillId="0" borderId="0" xfId="0" applyFont="1" applyAlignment="1">
      <alignment/>
    </xf>
    <xf numFmtId="3" fontId="1" fillId="0" borderId="35" xfId="61" applyNumberFormat="1" applyFont="1" applyBorder="1" applyAlignment="1">
      <alignment vertical="center"/>
      <protection/>
    </xf>
    <xf numFmtId="3" fontId="1" fillId="0" borderId="16" xfId="61" applyNumberFormat="1" applyFont="1" applyBorder="1" applyAlignment="1">
      <alignment vertical="center"/>
      <protection/>
    </xf>
    <xf numFmtId="3" fontId="1" fillId="0" borderId="38" xfId="61" applyNumberFormat="1" applyFont="1" applyBorder="1" applyAlignment="1">
      <alignment vertical="center"/>
      <protection/>
    </xf>
    <xf numFmtId="3" fontId="1" fillId="0" borderId="39" xfId="61" applyNumberFormat="1" applyFont="1" applyFill="1" applyBorder="1" applyAlignment="1">
      <alignment vertical="center"/>
      <protection/>
    </xf>
    <xf numFmtId="0" fontId="2" fillId="0" borderId="40" xfId="61" applyFont="1" applyBorder="1" applyAlignment="1">
      <alignment horizontal="right" vertical="center" wrapText="1"/>
      <protection/>
    </xf>
    <xf numFmtId="3" fontId="2" fillId="0" borderId="41" xfId="0" applyNumberFormat="1" applyFont="1" applyFill="1" applyBorder="1" applyAlignment="1">
      <alignment/>
    </xf>
    <xf numFmtId="49" fontId="1" fillId="0" borderId="42" xfId="61" applyNumberFormat="1" applyFont="1" applyFill="1" applyBorder="1" applyAlignment="1">
      <alignment horizontal="center" vertical="center" wrapText="1"/>
      <protection/>
    </xf>
    <xf numFmtId="3" fontId="1" fillId="0" borderId="37" xfId="61" applyNumberFormat="1" applyFont="1" applyFill="1" applyBorder="1" applyAlignment="1">
      <alignment vertical="center"/>
      <protection/>
    </xf>
    <xf numFmtId="3" fontId="1" fillId="0" borderId="42" xfId="61" applyNumberFormat="1" applyFont="1" applyFill="1" applyBorder="1" applyAlignment="1">
      <alignment vertical="center"/>
      <protection/>
    </xf>
    <xf numFmtId="3" fontId="1" fillId="0" borderId="43" xfId="61" applyNumberFormat="1" applyFont="1" applyBorder="1">
      <alignment/>
      <protection/>
    </xf>
    <xf numFmtId="3" fontId="1" fillId="0" borderId="41" xfId="0" applyNumberFormat="1" applyFont="1" applyBorder="1" applyAlignment="1">
      <alignment/>
    </xf>
    <xf numFmtId="49" fontId="1" fillId="0" borderId="16" xfId="61" applyNumberFormat="1" applyFont="1" applyBorder="1" applyAlignment="1">
      <alignment horizontal="center" vertical="center" wrapText="1"/>
      <protection/>
    </xf>
    <xf numFmtId="3" fontId="1" fillId="0" borderId="44" xfId="0" applyNumberFormat="1" applyFont="1" applyBorder="1" applyAlignment="1">
      <alignment/>
    </xf>
    <xf numFmtId="3" fontId="1" fillId="0" borderId="0" xfId="61" applyNumberFormat="1" applyFont="1" applyFill="1" applyBorder="1" applyAlignment="1">
      <alignment vertical="center"/>
      <protection/>
    </xf>
    <xf numFmtId="3" fontId="1" fillId="0" borderId="45" xfId="61" applyNumberFormat="1" applyFont="1" applyBorder="1" applyAlignment="1">
      <alignment vertical="center"/>
      <protection/>
    </xf>
    <xf numFmtId="0" fontId="4" fillId="0" borderId="0" xfId="0" applyFont="1" applyAlignment="1">
      <alignment/>
    </xf>
    <xf numFmtId="49" fontId="4" fillId="0" borderId="0" xfId="0" applyNumberFormat="1" applyFont="1" applyAlignment="1">
      <alignment horizontal="right"/>
    </xf>
    <xf numFmtId="0" fontId="4" fillId="0" borderId="0" xfId="59" applyFont="1" applyAlignment="1">
      <alignment horizontal="left"/>
      <protection/>
    </xf>
    <xf numFmtId="0" fontId="5" fillId="0" borderId="0" xfId="59" applyFont="1">
      <alignment/>
      <protection/>
    </xf>
    <xf numFmtId="0" fontId="4" fillId="0" borderId="0" xfId="59" applyFont="1">
      <alignment/>
      <protection/>
    </xf>
    <xf numFmtId="49" fontId="5" fillId="0" borderId="0" xfId="59" applyNumberFormat="1" applyFont="1" applyAlignment="1">
      <alignment horizontal="left"/>
      <protection/>
    </xf>
    <xf numFmtId="49" fontId="1" fillId="0" borderId="0" xfId="59" applyNumberFormat="1" applyFont="1">
      <alignment/>
      <protection/>
    </xf>
    <xf numFmtId="0" fontId="1" fillId="0" borderId="0" xfId="59" applyFont="1">
      <alignment/>
      <protection/>
    </xf>
    <xf numFmtId="0" fontId="2" fillId="0" borderId="46" xfId="61" applyFont="1" applyBorder="1" applyAlignment="1">
      <alignment vertical="center" wrapText="1"/>
      <protection/>
    </xf>
    <xf numFmtId="0" fontId="1" fillId="0" borderId="20" xfId="61" applyFont="1" applyFill="1" applyBorder="1" applyAlignment="1">
      <alignment horizontal="center" vertical="center" wrapText="1"/>
      <protection/>
    </xf>
    <xf numFmtId="49" fontId="1" fillId="0" borderId="47" xfId="61" applyNumberFormat="1" applyFont="1" applyFill="1" applyBorder="1" applyAlignment="1">
      <alignment horizontal="center" vertical="center" wrapText="1"/>
      <protection/>
    </xf>
    <xf numFmtId="3" fontId="1" fillId="0" borderId="47" xfId="61" applyNumberFormat="1" applyFont="1" applyFill="1" applyBorder="1" applyAlignment="1">
      <alignment vertical="center"/>
      <protection/>
    </xf>
    <xf numFmtId="0" fontId="2" fillId="0" borderId="48" xfId="61" applyFont="1" applyBorder="1" applyAlignment="1">
      <alignment horizontal="left" vertical="center" wrapText="1"/>
      <protection/>
    </xf>
    <xf numFmtId="49" fontId="2" fillId="0" borderId="27" xfId="61" applyNumberFormat="1" applyFont="1" applyBorder="1" applyAlignment="1">
      <alignment horizontal="center" vertical="center" wrapText="1"/>
      <protection/>
    </xf>
    <xf numFmtId="3" fontId="2" fillId="0" borderId="49" xfId="0" applyNumberFormat="1" applyFont="1" applyBorder="1" applyAlignment="1">
      <alignment/>
    </xf>
    <xf numFmtId="3" fontId="1" fillId="0" borderId="50" xfId="61" applyNumberFormat="1" applyFont="1" applyBorder="1">
      <alignment/>
      <protection/>
    </xf>
    <xf numFmtId="0" fontId="2" fillId="0" borderId="36" xfId="61" applyFont="1" applyBorder="1" applyAlignment="1">
      <alignment horizontal="right" vertical="center" wrapText="1"/>
      <protection/>
    </xf>
    <xf numFmtId="49" fontId="1" fillId="0" borderId="51" xfId="61" applyNumberFormat="1" applyFont="1" applyFill="1" applyBorder="1" applyAlignment="1">
      <alignment horizontal="center" vertical="center" wrapText="1"/>
      <protection/>
    </xf>
    <xf numFmtId="3" fontId="2" fillId="0" borderId="52" xfId="0" applyNumberFormat="1" applyFont="1" applyFill="1" applyBorder="1" applyAlignment="1">
      <alignment/>
    </xf>
    <xf numFmtId="3" fontId="1" fillId="0" borderId="51" xfId="61" applyNumberFormat="1" applyFont="1" applyFill="1" applyBorder="1" applyAlignment="1">
      <alignment vertical="center"/>
      <protection/>
    </xf>
    <xf numFmtId="0" fontId="1" fillId="0" borderId="53" xfId="61" applyFont="1" applyBorder="1" applyAlignment="1">
      <alignment horizontal="left" vertical="top" wrapText="1"/>
      <protection/>
    </xf>
    <xf numFmtId="3" fontId="1" fillId="0" borderId="45" xfId="61" applyNumberFormat="1" applyFont="1" applyBorder="1">
      <alignment/>
      <protection/>
    </xf>
    <xf numFmtId="0" fontId="1" fillId="0" borderId="11" xfId="61" applyFont="1" applyBorder="1" applyAlignment="1">
      <alignment horizontal="justify" vertical="top" wrapText="1"/>
      <protection/>
    </xf>
    <xf numFmtId="49" fontId="1" fillId="0" borderId="15" xfId="61" applyNumberFormat="1" applyFont="1" applyBorder="1" applyAlignment="1">
      <alignment horizontal="center" vertical="center" wrapText="1"/>
      <protection/>
    </xf>
    <xf numFmtId="3" fontId="1" fillId="0" borderId="31" xfId="0" applyNumberFormat="1" applyFont="1" applyBorder="1" applyAlignment="1">
      <alignment/>
    </xf>
    <xf numFmtId="3" fontId="1" fillId="0" borderId="15" xfId="0" applyNumberFormat="1" applyFont="1" applyBorder="1" applyAlignment="1">
      <alignment/>
    </xf>
    <xf numFmtId="3" fontId="1" fillId="0" borderId="15" xfId="61" applyNumberFormat="1" applyFont="1" applyBorder="1" applyAlignment="1">
      <alignment vertical="center"/>
      <protection/>
    </xf>
    <xf numFmtId="3" fontId="2" fillId="0" borderId="16" xfId="61" applyNumberFormat="1" applyFont="1" applyBorder="1" applyAlignment="1">
      <alignment vertical="center"/>
      <protection/>
    </xf>
    <xf numFmtId="0" fontId="1" fillId="0" borderId="5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5"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0" fontId="1" fillId="34" borderId="5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5" xfId="0" applyFont="1" applyBorder="1" applyAlignment="1">
      <alignment horizontal="center" vertical="center" wrapText="1"/>
    </xf>
    <xf numFmtId="49" fontId="2" fillId="0" borderId="0" xfId="61" applyNumberFormat="1" applyFont="1" applyAlignment="1">
      <alignment horizontal="center"/>
      <protection/>
    </xf>
    <xf numFmtId="0" fontId="2" fillId="0" borderId="0" xfId="0" applyFont="1" applyAlignment="1">
      <alignment horizontal="center"/>
    </xf>
    <xf numFmtId="0" fontId="1" fillId="34" borderId="42" xfId="0" applyFont="1" applyFill="1" applyBorder="1" applyAlignment="1">
      <alignment horizontal="center" vertical="center" wrapText="1"/>
    </xf>
    <xf numFmtId="0" fontId="1" fillId="34" borderId="47" xfId="0" applyFont="1" applyFill="1" applyBorder="1" applyAlignment="1">
      <alignment horizontal="center" vertical="center" wrapText="1"/>
    </xf>
    <xf numFmtId="0" fontId="2" fillId="0" borderId="0" xfId="61" applyFont="1" applyAlignment="1">
      <alignment horizontal="left" vertical="center" wrapText="1"/>
      <protection/>
    </xf>
    <xf numFmtId="0" fontId="0" fillId="0" borderId="0" xfId="0" applyAlignment="1">
      <alignment wrapText="1"/>
    </xf>
    <xf numFmtId="0" fontId="1" fillId="0" borderId="0" xfId="0" applyFont="1" applyAlignment="1">
      <alignment horizontal="center"/>
    </xf>
    <xf numFmtId="0" fontId="1" fillId="0" borderId="0" xfId="61" applyFont="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5" xfId="59"/>
    <cellStyle name="Normal_BVC 2009_finante_H.G_v2" xfId="60"/>
    <cellStyle name="Normal_BVC_2009_100%_06.03.2009"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128"/>
  <sheetViews>
    <sheetView tabSelected="1" zoomScale="75" zoomScaleNormal="75" zoomScaleSheetLayoutView="70" workbookViewId="0" topLeftCell="A76">
      <selection activeCell="I82" sqref="I82"/>
    </sheetView>
  </sheetViews>
  <sheetFormatPr defaultColWidth="9.140625" defaultRowHeight="12.75"/>
  <cols>
    <col min="1" max="1" width="102.57421875" style="5" customWidth="1"/>
    <col min="2" max="2" width="12.28125" style="14" customWidth="1"/>
    <col min="3" max="3" width="17.140625" style="6" hidden="1" customWidth="1"/>
    <col min="4" max="4" width="17.421875" style="6" customWidth="1"/>
    <col min="5" max="5" width="18.7109375" style="6" customWidth="1"/>
    <col min="6" max="6" width="16.00390625" style="6" customWidth="1"/>
    <col min="7" max="16384" width="9.140625" style="6" customWidth="1"/>
  </cols>
  <sheetData>
    <row r="2" spans="1:6" s="1" customFormat="1" ht="15.75">
      <c r="A2" s="1" t="s">
        <v>0</v>
      </c>
      <c r="B2" s="182"/>
      <c r="C2" s="182"/>
      <c r="D2" s="182"/>
      <c r="E2" s="182"/>
      <c r="F2" s="6"/>
    </row>
    <row r="3" spans="1:6" s="1" customFormat="1" ht="15.75">
      <c r="A3" s="5"/>
      <c r="B3" s="126"/>
      <c r="C3" s="24"/>
      <c r="D3" s="127"/>
      <c r="E3" s="127"/>
      <c r="F3" s="24"/>
    </row>
    <row r="4" spans="2:6" s="1" customFormat="1" ht="15.75">
      <c r="B4" s="126"/>
      <c r="C4" s="24"/>
      <c r="D4" s="24"/>
      <c r="E4" s="24"/>
      <c r="F4" s="24"/>
    </row>
    <row r="5" spans="2:6" s="1" customFormat="1" ht="15.75">
      <c r="B5" s="183" t="s">
        <v>132</v>
      </c>
      <c r="C5" s="183"/>
      <c r="D5" s="183"/>
      <c r="E5" s="183"/>
      <c r="F5" s="24"/>
    </row>
    <row r="6" spans="2:6" s="1" customFormat="1" ht="15.75">
      <c r="B6" s="24" t="s">
        <v>133</v>
      </c>
      <c r="C6" s="24"/>
      <c r="D6" s="24"/>
      <c r="E6" s="24"/>
      <c r="F6" s="24"/>
    </row>
    <row r="7" spans="1:6" ht="15.75">
      <c r="A7" s="1"/>
      <c r="B7" s="126"/>
      <c r="C7" s="24"/>
      <c r="D7" s="24"/>
      <c r="E7" s="24"/>
      <c r="F7" s="24"/>
    </row>
    <row r="8" ht="15">
      <c r="B8" s="6"/>
    </row>
    <row r="10" spans="1:3" ht="15.75">
      <c r="A10" s="188" t="s">
        <v>80</v>
      </c>
      <c r="B10" s="188"/>
      <c r="C10" s="188"/>
    </row>
    <row r="11" spans="1:3" ht="15.75">
      <c r="A11" s="2" t="s">
        <v>107</v>
      </c>
      <c r="B11" s="2"/>
      <c r="C11" s="2"/>
    </row>
    <row r="12" spans="1:5" ht="15.75">
      <c r="A12" s="189"/>
      <c r="B12" s="189"/>
      <c r="E12" s="7" t="s">
        <v>1</v>
      </c>
    </row>
    <row r="13" spans="1:13" s="24" customFormat="1" ht="42.75" customHeight="1" thickBot="1">
      <c r="A13" s="8"/>
      <c r="B13" s="8"/>
      <c r="C13" s="9"/>
      <c r="D13" s="6"/>
      <c r="E13" s="6"/>
      <c r="F13" s="9" t="s">
        <v>2</v>
      </c>
      <c r="G13" s="25"/>
      <c r="H13" s="25"/>
      <c r="I13" s="25"/>
      <c r="J13" s="26"/>
      <c r="K13" s="25"/>
      <c r="L13" s="25"/>
      <c r="M13" s="25"/>
    </row>
    <row r="14" spans="1:13" s="24" customFormat="1" ht="30" customHeight="1">
      <c r="A14" s="171" t="s">
        <v>3</v>
      </c>
      <c r="B14" s="174" t="s">
        <v>4</v>
      </c>
      <c r="C14" s="177" t="s">
        <v>85</v>
      </c>
      <c r="D14" s="179" t="s">
        <v>86</v>
      </c>
      <c r="E14" s="184" t="s">
        <v>111</v>
      </c>
      <c r="F14" s="184" t="s">
        <v>112</v>
      </c>
      <c r="G14" s="26"/>
      <c r="H14" s="26"/>
      <c r="I14" s="27"/>
      <c r="J14" s="26"/>
      <c r="K14" s="27"/>
      <c r="L14" s="27"/>
      <c r="M14" s="27"/>
    </row>
    <row r="15" spans="1:6" ht="9" customHeight="1">
      <c r="A15" s="172"/>
      <c r="B15" s="175"/>
      <c r="C15" s="178"/>
      <c r="D15" s="180"/>
      <c r="E15" s="185"/>
      <c r="F15" s="185"/>
    </row>
    <row r="16" spans="1:6" ht="18.75" customHeight="1" thickBot="1">
      <c r="A16" s="173"/>
      <c r="B16" s="176"/>
      <c r="C16" s="178"/>
      <c r="D16" s="181"/>
      <c r="E16" s="185"/>
      <c r="F16" s="185"/>
    </row>
    <row r="17" spans="1:6" ht="18" customHeight="1" thickBot="1">
      <c r="A17" s="89">
        <v>1</v>
      </c>
      <c r="B17" s="106" t="s">
        <v>64</v>
      </c>
      <c r="C17" s="65" t="s">
        <v>79</v>
      </c>
      <c r="D17" s="70" t="s">
        <v>79</v>
      </c>
      <c r="E17" s="28">
        <v>4</v>
      </c>
      <c r="F17" s="28" t="s">
        <v>113</v>
      </c>
    </row>
    <row r="18" spans="1:6" ht="17.25" customHeight="1">
      <c r="A18" s="49" t="s">
        <v>5</v>
      </c>
      <c r="B18" s="16"/>
      <c r="C18" s="92">
        <f>C19</f>
        <v>-211664</v>
      </c>
      <c r="D18" s="71">
        <f>D19+D57+D62</f>
        <v>2467774.8</v>
      </c>
      <c r="E18" s="71">
        <f>E19+E57+E62</f>
        <v>2722774.8</v>
      </c>
      <c r="F18" s="128">
        <f>E18-D18</f>
        <v>255000</v>
      </c>
    </row>
    <row r="19" spans="1:6" ht="17.25" customHeight="1">
      <c r="A19" s="50" t="s">
        <v>6</v>
      </c>
      <c r="B19" s="17"/>
      <c r="C19" s="93">
        <f>C20+C49+C59</f>
        <v>-211664</v>
      </c>
      <c r="D19" s="72">
        <f>D20+D49+D54</f>
        <v>722088.8</v>
      </c>
      <c r="E19" s="72">
        <f>E20+E49+E54</f>
        <v>842088.8</v>
      </c>
      <c r="F19" s="129">
        <f aca="true" t="shared" si="0" ref="F19:F82">E19-D19</f>
        <v>120000</v>
      </c>
    </row>
    <row r="20" spans="1:6" ht="15.75">
      <c r="A20" s="50" t="s">
        <v>7</v>
      </c>
      <c r="B20" s="17"/>
      <c r="C20" s="68">
        <f>C22+C24</f>
        <v>-896014</v>
      </c>
      <c r="D20" s="73">
        <f>D22+D24</f>
        <v>446392.8</v>
      </c>
      <c r="E20" s="73">
        <f>E22+E24</f>
        <v>446392.8</v>
      </c>
      <c r="F20" s="129">
        <f t="shared" si="0"/>
        <v>0</v>
      </c>
    </row>
    <row r="21" spans="1:6" ht="18" customHeight="1">
      <c r="A21" s="51" t="s">
        <v>8</v>
      </c>
      <c r="B21" s="17"/>
      <c r="C21" s="68"/>
      <c r="D21" s="73"/>
      <c r="E21" s="73"/>
      <c r="F21" s="129">
        <f t="shared" si="0"/>
        <v>0</v>
      </c>
    </row>
    <row r="22" spans="1:6" ht="31.5">
      <c r="A22" s="11" t="s">
        <v>9</v>
      </c>
      <c r="B22" s="17" t="s">
        <v>10</v>
      </c>
      <c r="C22" s="68">
        <f>C23</f>
        <v>-1251191</v>
      </c>
      <c r="D22" s="73">
        <f>D23</f>
        <v>0</v>
      </c>
      <c r="E22" s="73">
        <f>E23</f>
        <v>0</v>
      </c>
      <c r="F22" s="129">
        <f t="shared" si="0"/>
        <v>0</v>
      </c>
    </row>
    <row r="23" spans="1:6" ht="21.75" customHeight="1">
      <c r="A23" s="52" t="s">
        <v>11</v>
      </c>
      <c r="B23" s="18" t="s">
        <v>12</v>
      </c>
      <c r="C23" s="66">
        <v>-1251191</v>
      </c>
      <c r="D23" s="74">
        <v>0</v>
      </c>
      <c r="E23" s="74">
        <v>0</v>
      </c>
      <c r="F23" s="129">
        <f t="shared" si="0"/>
        <v>0</v>
      </c>
    </row>
    <row r="24" spans="1:6" ht="70.5" customHeight="1">
      <c r="A24" s="53" t="s">
        <v>13</v>
      </c>
      <c r="B24" s="17" t="s">
        <v>14</v>
      </c>
      <c r="C24" s="94">
        <f>C25</f>
        <v>355177</v>
      </c>
      <c r="D24" s="75">
        <f>D25</f>
        <v>446392.8</v>
      </c>
      <c r="E24" s="75">
        <f>E25</f>
        <v>446392.8</v>
      </c>
      <c r="F24" s="129">
        <f t="shared" si="0"/>
        <v>0</v>
      </c>
    </row>
    <row r="25" spans="1:6" ht="49.5" customHeight="1">
      <c r="A25" s="11" t="s">
        <v>15</v>
      </c>
      <c r="B25" s="17" t="s">
        <v>16</v>
      </c>
      <c r="C25" s="68">
        <v>355177</v>
      </c>
      <c r="D25" s="73">
        <f>D26+D27+D28+D29+D30+D31+D32+D33+D34+D35+D36+D37+D38+D39+D40+D41+D42+D43+D44+D45+D46+D47+D48</f>
        <v>446392.8</v>
      </c>
      <c r="E25" s="73">
        <f>E26+E27+E28+E29+E30+E31+E32+E33+E34+E35+E36+E37+E38+E39+E40+E41+E42+E43+E44+E45+E46+E47+E48</f>
        <v>446392.8</v>
      </c>
      <c r="F25" s="129">
        <f t="shared" si="0"/>
        <v>0</v>
      </c>
    </row>
    <row r="26" spans="1:6" ht="78.75" customHeight="1">
      <c r="A26" s="29" t="s">
        <v>154</v>
      </c>
      <c r="B26" s="18" t="s">
        <v>17</v>
      </c>
      <c r="C26" s="66"/>
      <c r="D26" s="74">
        <v>65040.3</v>
      </c>
      <c r="E26" s="74">
        <v>65040.3</v>
      </c>
      <c r="F26" s="129">
        <f t="shared" si="0"/>
        <v>0</v>
      </c>
    </row>
    <row r="27" spans="1:6" ht="30">
      <c r="A27" s="29" t="s">
        <v>18</v>
      </c>
      <c r="B27" s="18" t="s">
        <v>19</v>
      </c>
      <c r="C27" s="66"/>
      <c r="D27" s="76">
        <v>7651.8</v>
      </c>
      <c r="E27" s="76">
        <v>7651.8</v>
      </c>
      <c r="F27" s="129">
        <f t="shared" si="0"/>
        <v>0</v>
      </c>
    </row>
    <row r="28" spans="1:6" ht="45" customHeight="1">
      <c r="A28" s="29" t="s">
        <v>155</v>
      </c>
      <c r="B28" s="18" t="s">
        <v>20</v>
      </c>
      <c r="C28" s="66"/>
      <c r="D28" s="77">
        <v>94500</v>
      </c>
      <c r="E28" s="77">
        <v>94500</v>
      </c>
      <c r="F28" s="129">
        <f t="shared" si="0"/>
        <v>0</v>
      </c>
    </row>
    <row r="29" spans="1:6" ht="108" customHeight="1">
      <c r="A29" s="29" t="s">
        <v>88</v>
      </c>
      <c r="B29" s="18" t="s">
        <v>21</v>
      </c>
      <c r="C29" s="66"/>
      <c r="D29" s="78">
        <v>64800</v>
      </c>
      <c r="E29" s="78">
        <v>64800</v>
      </c>
      <c r="F29" s="129">
        <f t="shared" si="0"/>
        <v>0</v>
      </c>
    </row>
    <row r="30" spans="1:6" ht="30">
      <c r="A30" s="29" t="s">
        <v>22</v>
      </c>
      <c r="B30" s="18" t="s">
        <v>23</v>
      </c>
      <c r="C30" s="66"/>
      <c r="D30" s="74">
        <v>12474.9</v>
      </c>
      <c r="E30" s="74">
        <v>12474.9</v>
      </c>
      <c r="F30" s="129">
        <f t="shared" si="0"/>
        <v>0</v>
      </c>
    </row>
    <row r="31" spans="1:6" ht="64.5" customHeight="1">
      <c r="A31" s="30" t="s">
        <v>24</v>
      </c>
      <c r="B31" s="18" t="s">
        <v>25</v>
      </c>
      <c r="C31" s="66"/>
      <c r="D31" s="74">
        <v>51526.8</v>
      </c>
      <c r="E31" s="74">
        <v>51526.8</v>
      </c>
      <c r="F31" s="129">
        <f t="shared" si="0"/>
        <v>0</v>
      </c>
    </row>
    <row r="32" spans="1:6" ht="66" customHeight="1">
      <c r="A32" s="29" t="s">
        <v>26</v>
      </c>
      <c r="B32" s="18" t="s">
        <v>27</v>
      </c>
      <c r="C32" s="66"/>
      <c r="D32" s="74">
        <v>1722.6000000000001</v>
      </c>
      <c r="E32" s="74">
        <v>1722.6000000000001</v>
      </c>
      <c r="F32" s="129">
        <f t="shared" si="0"/>
        <v>0</v>
      </c>
    </row>
    <row r="33" spans="1:6" ht="38.25" customHeight="1">
      <c r="A33" s="29" t="s">
        <v>28</v>
      </c>
      <c r="B33" s="18" t="s">
        <v>29</v>
      </c>
      <c r="C33" s="66"/>
      <c r="D33" s="74">
        <v>1440</v>
      </c>
      <c r="E33" s="74">
        <v>1440</v>
      </c>
      <c r="F33" s="129">
        <f t="shared" si="0"/>
        <v>0</v>
      </c>
    </row>
    <row r="34" spans="1:6" ht="38.25" customHeight="1">
      <c r="A34" s="29" t="s">
        <v>89</v>
      </c>
      <c r="B34" s="18" t="s">
        <v>100</v>
      </c>
      <c r="C34" s="66"/>
      <c r="D34" s="74">
        <v>0</v>
      </c>
      <c r="E34" s="74">
        <v>0</v>
      </c>
      <c r="F34" s="129">
        <f t="shared" si="0"/>
        <v>0</v>
      </c>
    </row>
    <row r="35" spans="1:6" ht="29.25" customHeight="1">
      <c r="A35" s="29" t="s">
        <v>156</v>
      </c>
      <c r="B35" s="18" t="s">
        <v>101</v>
      </c>
      <c r="C35" s="66"/>
      <c r="D35" s="74">
        <v>0</v>
      </c>
      <c r="E35" s="74">
        <v>0</v>
      </c>
      <c r="F35" s="129">
        <f t="shared" si="0"/>
        <v>0</v>
      </c>
    </row>
    <row r="36" spans="1:6" ht="29.25" customHeight="1">
      <c r="A36" s="29" t="s">
        <v>91</v>
      </c>
      <c r="B36" s="18" t="s">
        <v>102</v>
      </c>
      <c r="C36" s="66"/>
      <c r="D36" s="74">
        <v>0</v>
      </c>
      <c r="E36" s="74">
        <v>0</v>
      </c>
      <c r="F36" s="129">
        <f t="shared" si="0"/>
        <v>0</v>
      </c>
    </row>
    <row r="37" spans="1:6" ht="15.75">
      <c r="A37" s="29" t="s">
        <v>65</v>
      </c>
      <c r="B37" s="18" t="s">
        <v>30</v>
      </c>
      <c r="C37" s="66"/>
      <c r="D37" s="74">
        <v>135.9</v>
      </c>
      <c r="E37" s="74">
        <v>135.9</v>
      </c>
      <c r="F37" s="129">
        <f t="shared" si="0"/>
        <v>0</v>
      </c>
    </row>
    <row r="38" spans="1:6" ht="15.75">
      <c r="A38" s="29" t="s">
        <v>92</v>
      </c>
      <c r="B38" s="18" t="s">
        <v>103</v>
      </c>
      <c r="C38" s="66"/>
      <c r="D38" s="74"/>
      <c r="E38" s="74"/>
      <c r="F38" s="129">
        <f t="shared" si="0"/>
        <v>0</v>
      </c>
    </row>
    <row r="39" spans="1:6" ht="84.75" customHeight="1">
      <c r="A39" s="29" t="s">
        <v>157</v>
      </c>
      <c r="B39" s="18" t="s">
        <v>31</v>
      </c>
      <c r="C39" s="66"/>
      <c r="D39" s="74">
        <v>27000</v>
      </c>
      <c r="E39" s="74">
        <v>27000</v>
      </c>
      <c r="F39" s="129">
        <f t="shared" si="0"/>
        <v>0</v>
      </c>
    </row>
    <row r="40" spans="1:6" ht="75">
      <c r="A40" s="29" t="s">
        <v>161</v>
      </c>
      <c r="B40" s="18" t="s">
        <v>32</v>
      </c>
      <c r="C40" s="66"/>
      <c r="D40" s="74">
        <v>62714.700000000004</v>
      </c>
      <c r="E40" s="74">
        <v>62714.700000000004</v>
      </c>
      <c r="F40" s="129">
        <f t="shared" si="0"/>
        <v>0</v>
      </c>
    </row>
    <row r="41" spans="1:6" ht="45">
      <c r="A41" s="29" t="s">
        <v>68</v>
      </c>
      <c r="B41" s="19" t="s">
        <v>33</v>
      </c>
      <c r="C41" s="67"/>
      <c r="D41" s="74">
        <v>41847.3</v>
      </c>
      <c r="E41" s="74">
        <v>41847.3</v>
      </c>
      <c r="F41" s="129">
        <f t="shared" si="0"/>
        <v>0</v>
      </c>
    </row>
    <row r="42" spans="1:6" ht="96.75" customHeight="1">
      <c r="A42" s="151" t="s">
        <v>95</v>
      </c>
      <c r="B42" s="19" t="s">
        <v>34</v>
      </c>
      <c r="C42" s="66"/>
      <c r="D42" s="74">
        <v>143.1</v>
      </c>
      <c r="E42" s="74">
        <v>143.1</v>
      </c>
      <c r="F42" s="129">
        <f t="shared" si="0"/>
        <v>0</v>
      </c>
    </row>
    <row r="43" spans="1:6" ht="45">
      <c r="A43" s="151" t="s">
        <v>96</v>
      </c>
      <c r="B43" s="19" t="s">
        <v>35</v>
      </c>
      <c r="C43" s="66"/>
      <c r="D43" s="74">
        <v>455.40000000000003</v>
      </c>
      <c r="E43" s="74">
        <v>455.40000000000003</v>
      </c>
      <c r="F43" s="129">
        <f t="shared" si="0"/>
        <v>0</v>
      </c>
    </row>
    <row r="44" spans="1:6" ht="48.75" customHeight="1">
      <c r="A44" s="151" t="s">
        <v>158</v>
      </c>
      <c r="B44" s="19" t="s">
        <v>73</v>
      </c>
      <c r="C44" s="66"/>
      <c r="D44" s="74">
        <v>0</v>
      </c>
      <c r="E44" s="74">
        <v>0</v>
      </c>
      <c r="F44" s="129">
        <f t="shared" si="0"/>
        <v>0</v>
      </c>
    </row>
    <row r="45" spans="1:6" ht="41.25" customHeight="1">
      <c r="A45" s="151" t="s">
        <v>160</v>
      </c>
      <c r="B45" s="19" t="s">
        <v>74</v>
      </c>
      <c r="C45" s="66"/>
      <c r="D45" s="74">
        <v>900</v>
      </c>
      <c r="E45" s="74">
        <v>900</v>
      </c>
      <c r="F45" s="129">
        <f t="shared" si="0"/>
        <v>0</v>
      </c>
    </row>
    <row r="46" spans="1:6" ht="30">
      <c r="A46" s="151" t="s">
        <v>98</v>
      </c>
      <c r="B46" s="18" t="s">
        <v>76</v>
      </c>
      <c r="C46" s="67"/>
      <c r="D46" s="74">
        <v>13500</v>
      </c>
      <c r="E46" s="74">
        <v>13500</v>
      </c>
      <c r="F46" s="129">
        <f t="shared" si="0"/>
        <v>0</v>
      </c>
    </row>
    <row r="47" spans="1:6" s="10" customFormat="1" ht="36.75" customHeight="1">
      <c r="A47" s="151" t="s">
        <v>75</v>
      </c>
      <c r="B47" s="18" t="s">
        <v>104</v>
      </c>
      <c r="C47" s="67"/>
      <c r="D47" s="74">
        <v>540</v>
      </c>
      <c r="E47" s="74">
        <v>540</v>
      </c>
      <c r="F47" s="129">
        <f t="shared" si="0"/>
        <v>0</v>
      </c>
    </row>
    <row r="48" spans="1:6" s="10" customFormat="1" ht="60.75" customHeight="1">
      <c r="A48" s="151" t="s">
        <v>99</v>
      </c>
      <c r="B48" s="18" t="s">
        <v>105</v>
      </c>
      <c r="C48" s="67"/>
      <c r="D48" s="78">
        <v>0</v>
      </c>
      <c r="E48" s="78">
        <v>0</v>
      </c>
      <c r="F48" s="129">
        <f t="shared" si="0"/>
        <v>0</v>
      </c>
    </row>
    <row r="49" spans="1:6" s="10" customFormat="1" ht="16.5" customHeight="1">
      <c r="A49" s="54" t="s">
        <v>36</v>
      </c>
      <c r="B49" s="20"/>
      <c r="C49" s="94">
        <f>C50+C52</f>
        <v>684350</v>
      </c>
      <c r="D49" s="75">
        <f>D50+D52</f>
        <v>275696</v>
      </c>
      <c r="E49" s="75">
        <f>E50+E52</f>
        <v>395696</v>
      </c>
      <c r="F49" s="129">
        <f t="shared" si="0"/>
        <v>120000</v>
      </c>
    </row>
    <row r="50" spans="1:6" s="10" customFormat="1" ht="16.5" customHeight="1">
      <c r="A50" s="55" t="s">
        <v>37</v>
      </c>
      <c r="B50" s="20" t="s">
        <v>38</v>
      </c>
      <c r="C50" s="95">
        <f>C51</f>
        <v>679000</v>
      </c>
      <c r="D50" s="79">
        <f>D51</f>
        <v>273696</v>
      </c>
      <c r="E50" s="79">
        <f>E51</f>
        <v>393696</v>
      </c>
      <c r="F50" s="129">
        <f t="shared" si="0"/>
        <v>120000</v>
      </c>
    </row>
    <row r="51" spans="1:6" s="10" customFormat="1" ht="15.75" customHeight="1">
      <c r="A51" s="123" t="s">
        <v>39</v>
      </c>
      <c r="B51" s="41" t="s">
        <v>40</v>
      </c>
      <c r="C51" s="97">
        <v>679000</v>
      </c>
      <c r="D51" s="83">
        <v>273696</v>
      </c>
      <c r="E51" s="83">
        <f>273696+120000</f>
        <v>393696</v>
      </c>
      <c r="F51" s="170">
        <f t="shared" si="0"/>
        <v>120000</v>
      </c>
    </row>
    <row r="52" spans="1:6" s="10" customFormat="1" ht="15.75" customHeight="1">
      <c r="A52" s="124" t="s">
        <v>41</v>
      </c>
      <c r="B52" s="116" t="s">
        <v>42</v>
      </c>
      <c r="C52" s="98">
        <f>C53</f>
        <v>5350</v>
      </c>
      <c r="D52" s="125">
        <f>D53</f>
        <v>2000</v>
      </c>
      <c r="E52" s="125">
        <f>E53</f>
        <v>2000</v>
      </c>
      <c r="F52" s="129">
        <f t="shared" si="0"/>
        <v>0</v>
      </c>
    </row>
    <row r="53" spans="1:6" s="10" customFormat="1" ht="15.75" customHeight="1">
      <c r="A53" s="56" t="s">
        <v>43</v>
      </c>
      <c r="B53" s="21" t="s">
        <v>44</v>
      </c>
      <c r="C53" s="66">
        <v>5350</v>
      </c>
      <c r="D53" s="74">
        <v>2000</v>
      </c>
      <c r="E53" s="74">
        <v>2000</v>
      </c>
      <c r="F53" s="129">
        <f t="shared" si="0"/>
        <v>0</v>
      </c>
    </row>
    <row r="54" spans="1:6" s="10" customFormat="1" ht="21" customHeight="1">
      <c r="A54" s="11" t="s">
        <v>81</v>
      </c>
      <c r="B54" s="17" t="s">
        <v>82</v>
      </c>
      <c r="C54" s="96">
        <f>C55</f>
        <v>0</v>
      </c>
      <c r="D54" s="80">
        <f>D55</f>
        <v>0</v>
      </c>
      <c r="E54" s="80">
        <f>E55</f>
        <v>0</v>
      </c>
      <c r="F54" s="129">
        <f t="shared" si="0"/>
        <v>0</v>
      </c>
    </row>
    <row r="55" spans="1:6" s="10" customFormat="1" ht="15.75">
      <c r="A55" s="12" t="s">
        <v>83</v>
      </c>
      <c r="B55" s="18" t="s">
        <v>84</v>
      </c>
      <c r="C55" s="66">
        <v>0</v>
      </c>
      <c r="D55" s="74">
        <v>0</v>
      </c>
      <c r="E55" s="74">
        <v>0</v>
      </c>
      <c r="F55" s="129">
        <f t="shared" si="0"/>
        <v>0</v>
      </c>
    </row>
    <row r="56" spans="1:6" s="10" customFormat="1" ht="19.5" customHeight="1">
      <c r="A56" s="90" t="s">
        <v>114</v>
      </c>
      <c r="B56" s="42"/>
      <c r="C56" s="66"/>
      <c r="D56" s="74"/>
      <c r="E56" s="74"/>
      <c r="F56" s="129">
        <f t="shared" si="0"/>
        <v>0</v>
      </c>
    </row>
    <row r="57" spans="1:6" ht="13.5" customHeight="1">
      <c r="A57" s="91" t="s">
        <v>115</v>
      </c>
      <c r="B57" s="43" t="s">
        <v>116</v>
      </c>
      <c r="C57" s="97"/>
      <c r="D57" s="81">
        <f>D58+D59</f>
        <v>1738152</v>
      </c>
      <c r="E57" s="81">
        <f>E58+E59</f>
        <v>1873152</v>
      </c>
      <c r="F57" s="129">
        <f t="shared" si="0"/>
        <v>135000</v>
      </c>
    </row>
    <row r="58" spans="1:6" ht="47.25">
      <c r="A58" s="111" t="s">
        <v>123</v>
      </c>
      <c r="B58" s="43" t="s">
        <v>122</v>
      </c>
      <c r="C58" s="97"/>
      <c r="D58" s="81">
        <v>1152</v>
      </c>
      <c r="E58" s="81">
        <v>1152</v>
      </c>
      <c r="F58" s="129">
        <f t="shared" si="0"/>
        <v>0</v>
      </c>
    </row>
    <row r="59" spans="1:6" ht="15.75">
      <c r="A59" s="57" t="s">
        <v>117</v>
      </c>
      <c r="B59" s="43" t="s">
        <v>118</v>
      </c>
      <c r="C59" s="98">
        <f>C61</f>
        <v>0</v>
      </c>
      <c r="D59" s="82">
        <f>700000+650000+290000+97000</f>
        <v>1737000</v>
      </c>
      <c r="E59" s="82">
        <v>1872000</v>
      </c>
      <c r="F59" s="170">
        <f t="shared" si="0"/>
        <v>135000</v>
      </c>
    </row>
    <row r="60" spans="1:6" ht="13.5" customHeight="1">
      <c r="A60" s="112" t="s">
        <v>119</v>
      </c>
      <c r="B60" s="113" t="s">
        <v>70</v>
      </c>
      <c r="C60" s="114" t="s">
        <v>119</v>
      </c>
      <c r="D60" s="115">
        <f>D61</f>
        <v>0</v>
      </c>
      <c r="E60" s="115">
        <f>E61</f>
        <v>0</v>
      </c>
      <c r="F60" s="129">
        <f t="shared" si="0"/>
        <v>0</v>
      </c>
    </row>
    <row r="61" spans="1:6" ht="30">
      <c r="A61" s="58" t="s">
        <v>71</v>
      </c>
      <c r="B61" s="116" t="s">
        <v>72</v>
      </c>
      <c r="C61" s="97">
        <v>0</v>
      </c>
      <c r="D61" s="83">
        <v>0</v>
      </c>
      <c r="E61" s="83">
        <v>0</v>
      </c>
      <c r="F61" s="129">
        <f t="shared" si="0"/>
        <v>0</v>
      </c>
    </row>
    <row r="62" spans="1:6" ht="31.5">
      <c r="A62" s="117" t="s">
        <v>129</v>
      </c>
      <c r="B62" s="116" t="s">
        <v>124</v>
      </c>
      <c r="C62" s="97"/>
      <c r="D62" s="81">
        <f>D63</f>
        <v>7534</v>
      </c>
      <c r="E62" s="81">
        <f>E63</f>
        <v>7534</v>
      </c>
      <c r="F62" s="129">
        <f t="shared" si="0"/>
        <v>0</v>
      </c>
    </row>
    <row r="63" spans="1:6" ht="13.5" customHeight="1">
      <c r="A63" s="58" t="s">
        <v>126</v>
      </c>
      <c r="B63" s="116" t="s">
        <v>125</v>
      </c>
      <c r="C63" s="97"/>
      <c r="D63" s="83">
        <v>7534</v>
      </c>
      <c r="E63" s="83">
        <v>7534</v>
      </c>
      <c r="F63" s="129">
        <f t="shared" si="0"/>
        <v>0</v>
      </c>
    </row>
    <row r="64" spans="1:6" ht="15.75">
      <c r="A64" s="58"/>
      <c r="B64" s="41"/>
      <c r="C64" s="97"/>
      <c r="D64" s="83"/>
      <c r="E64" s="83"/>
      <c r="F64" s="129">
        <f t="shared" si="0"/>
        <v>0</v>
      </c>
    </row>
    <row r="65" spans="1:6" ht="15.75">
      <c r="A65" s="59" t="s">
        <v>45</v>
      </c>
      <c r="B65" s="41"/>
      <c r="C65" s="98"/>
      <c r="D65" s="83"/>
      <c r="E65" s="83"/>
      <c r="F65" s="129">
        <f t="shared" si="0"/>
        <v>0</v>
      </c>
    </row>
    <row r="66" spans="1:6" ht="15.75" customHeight="1">
      <c r="A66" s="60" t="s">
        <v>77</v>
      </c>
      <c r="B66" s="18"/>
      <c r="C66" s="68">
        <f>C69+C81</f>
        <v>481474</v>
      </c>
      <c r="D66" s="73">
        <f>D69</f>
        <v>1284836</v>
      </c>
      <c r="E66" s="73">
        <f>E69</f>
        <v>1904836</v>
      </c>
      <c r="F66" s="129">
        <f t="shared" si="0"/>
        <v>620000</v>
      </c>
    </row>
    <row r="67" spans="1:6" ht="21" customHeight="1">
      <c r="A67" s="60" t="s">
        <v>78</v>
      </c>
      <c r="B67" s="18"/>
      <c r="C67" s="68">
        <f>C70+C81</f>
        <v>449521</v>
      </c>
      <c r="D67" s="73">
        <f>D70</f>
        <v>1636426</v>
      </c>
      <c r="E67" s="73">
        <f>E70</f>
        <v>1756426</v>
      </c>
      <c r="F67" s="129">
        <f t="shared" si="0"/>
        <v>120000</v>
      </c>
    </row>
    <row r="68" spans="1:6" ht="15" customHeight="1">
      <c r="A68" s="61" t="s">
        <v>46</v>
      </c>
      <c r="B68" s="17" t="s">
        <v>17</v>
      </c>
      <c r="C68" s="69"/>
      <c r="D68" s="74"/>
      <c r="E68" s="74"/>
      <c r="F68" s="129">
        <f t="shared" si="0"/>
        <v>0</v>
      </c>
    </row>
    <row r="69" spans="1:6" ht="18.75" customHeight="1">
      <c r="A69" s="60" t="s">
        <v>77</v>
      </c>
      <c r="B69" s="17"/>
      <c r="C69" s="69">
        <f>C72</f>
        <v>481474</v>
      </c>
      <c r="D69" s="84">
        <f>D72+D86</f>
        <v>1284836</v>
      </c>
      <c r="E69" s="84">
        <f>E72+E86</f>
        <v>1904836</v>
      </c>
      <c r="F69" s="129">
        <f t="shared" si="0"/>
        <v>620000</v>
      </c>
    </row>
    <row r="70" spans="1:6" ht="16.5" customHeight="1">
      <c r="A70" s="60" t="s">
        <v>78</v>
      </c>
      <c r="B70" s="17"/>
      <c r="C70" s="69">
        <f>C73</f>
        <v>449521</v>
      </c>
      <c r="D70" s="84">
        <f>D73+D87</f>
        <v>1636426</v>
      </c>
      <c r="E70" s="84">
        <f>E73+E87</f>
        <v>1756426</v>
      </c>
      <c r="F70" s="129">
        <f t="shared" si="0"/>
        <v>120000</v>
      </c>
    </row>
    <row r="71" spans="1:6" ht="15.75" customHeight="1">
      <c r="A71" s="50" t="s">
        <v>47</v>
      </c>
      <c r="B71" s="22" t="s">
        <v>48</v>
      </c>
      <c r="C71" s="99"/>
      <c r="D71" s="74"/>
      <c r="E71" s="74"/>
      <c r="F71" s="129">
        <f t="shared" si="0"/>
        <v>0</v>
      </c>
    </row>
    <row r="72" spans="1:6" ht="15.75">
      <c r="A72" s="60" t="s">
        <v>77</v>
      </c>
      <c r="B72" s="22"/>
      <c r="C72" s="99">
        <f aca="true" t="shared" si="1" ref="C72:E73">C79</f>
        <v>481474</v>
      </c>
      <c r="D72" s="85">
        <f>D79</f>
        <v>1275706</v>
      </c>
      <c r="E72" s="85">
        <f t="shared" si="1"/>
        <v>1895706</v>
      </c>
      <c r="F72" s="129">
        <f t="shared" si="0"/>
        <v>620000</v>
      </c>
    </row>
    <row r="73" spans="1:6" ht="26.25" customHeight="1">
      <c r="A73" s="60" t="s">
        <v>78</v>
      </c>
      <c r="B73" s="22"/>
      <c r="C73" s="100">
        <f t="shared" si="1"/>
        <v>449521</v>
      </c>
      <c r="D73" s="86">
        <f>D80</f>
        <v>1627296</v>
      </c>
      <c r="E73" s="86">
        <f t="shared" si="1"/>
        <v>1747296</v>
      </c>
      <c r="F73" s="129">
        <f t="shared" si="0"/>
        <v>120000</v>
      </c>
    </row>
    <row r="74" spans="1:6" ht="26.25" customHeight="1">
      <c r="A74" s="60" t="s">
        <v>131</v>
      </c>
      <c r="B74" s="22" t="s">
        <v>127</v>
      </c>
      <c r="C74" s="100"/>
      <c r="D74" s="86">
        <f>D86</f>
        <v>9130</v>
      </c>
      <c r="E74" s="86">
        <f>E86</f>
        <v>9130</v>
      </c>
      <c r="F74" s="129">
        <f t="shared" si="0"/>
        <v>0</v>
      </c>
    </row>
    <row r="75" spans="1:6" ht="33.75" customHeight="1">
      <c r="A75" s="50" t="s">
        <v>49</v>
      </c>
      <c r="B75" s="17" t="s">
        <v>50</v>
      </c>
      <c r="C75" s="101"/>
      <c r="D75" s="74"/>
      <c r="E75" s="74"/>
      <c r="F75" s="129">
        <f t="shared" si="0"/>
        <v>0</v>
      </c>
    </row>
    <row r="76" spans="1:6" ht="35.25" customHeight="1">
      <c r="A76" s="51" t="s">
        <v>51</v>
      </c>
      <c r="B76" s="17" t="s">
        <v>52</v>
      </c>
      <c r="C76" s="68"/>
      <c r="D76" s="74"/>
      <c r="E76" s="74"/>
      <c r="F76" s="129">
        <f t="shared" si="0"/>
        <v>0</v>
      </c>
    </row>
    <row r="77" spans="1:6" ht="19.5" customHeight="1">
      <c r="A77" s="50" t="s">
        <v>47</v>
      </c>
      <c r="B77" s="17" t="s">
        <v>48</v>
      </c>
      <c r="C77" s="68"/>
      <c r="D77" s="74"/>
      <c r="E77" s="74"/>
      <c r="F77" s="129">
        <f t="shared" si="0"/>
        <v>0</v>
      </c>
    </row>
    <row r="78" spans="1:6" ht="19.5" customHeight="1">
      <c r="A78" s="62" t="s">
        <v>53</v>
      </c>
      <c r="B78" s="17" t="s">
        <v>54</v>
      </c>
      <c r="C78" s="66"/>
      <c r="D78" s="74"/>
      <c r="E78" s="74"/>
      <c r="F78" s="129">
        <f t="shared" si="0"/>
        <v>0</v>
      </c>
    </row>
    <row r="79" spans="1:6" ht="21" customHeight="1">
      <c r="A79" s="60" t="s">
        <v>77</v>
      </c>
      <c r="B79" s="17"/>
      <c r="C79" s="66">
        <v>481474</v>
      </c>
      <c r="D79" s="74">
        <v>1275706</v>
      </c>
      <c r="E79" s="74">
        <v>1895706</v>
      </c>
      <c r="F79" s="129">
        <f t="shared" si="0"/>
        <v>620000</v>
      </c>
    </row>
    <row r="80" spans="1:6" ht="15.75">
      <c r="A80" s="60" t="s">
        <v>78</v>
      </c>
      <c r="B80" s="17"/>
      <c r="C80" s="66">
        <v>449521</v>
      </c>
      <c r="D80" s="74">
        <v>1627296</v>
      </c>
      <c r="E80" s="74">
        <v>1747296</v>
      </c>
      <c r="F80" s="129">
        <f t="shared" si="0"/>
        <v>120000</v>
      </c>
    </row>
    <row r="81" spans="1:6" ht="31.5">
      <c r="A81" s="50" t="s">
        <v>55</v>
      </c>
      <c r="B81" s="17" t="s">
        <v>56</v>
      </c>
      <c r="C81" s="102">
        <f>C82+C83+C84</f>
        <v>0</v>
      </c>
      <c r="D81" s="87">
        <f>D82+D83+D84</f>
        <v>0</v>
      </c>
      <c r="E81" s="87">
        <f>E82+E83+E84</f>
        <v>0</v>
      </c>
      <c r="F81" s="129">
        <f t="shared" si="0"/>
        <v>0</v>
      </c>
    </row>
    <row r="82" spans="1:6" ht="15.75">
      <c r="A82" s="12" t="s">
        <v>57</v>
      </c>
      <c r="B82" s="18" t="s">
        <v>58</v>
      </c>
      <c r="C82" s="103">
        <v>0</v>
      </c>
      <c r="D82" s="74">
        <v>0</v>
      </c>
      <c r="E82" s="74">
        <v>0</v>
      </c>
      <c r="F82" s="129">
        <f t="shared" si="0"/>
        <v>0</v>
      </c>
    </row>
    <row r="83" spans="1:6" ht="30">
      <c r="A83" s="12" t="s">
        <v>59</v>
      </c>
      <c r="B83" s="18" t="s">
        <v>60</v>
      </c>
      <c r="C83" s="103">
        <v>0</v>
      </c>
      <c r="D83" s="88">
        <v>0</v>
      </c>
      <c r="E83" s="88">
        <v>0</v>
      </c>
      <c r="F83" s="129">
        <f aca="true" t="shared" si="2" ref="F83:F92">E83-D83</f>
        <v>0</v>
      </c>
    </row>
    <row r="84" spans="1:6" ht="30">
      <c r="A84" s="155" t="s">
        <v>61</v>
      </c>
      <c r="B84" s="156" t="s">
        <v>62</v>
      </c>
      <c r="C84" s="157">
        <v>0</v>
      </c>
      <c r="D84" s="77">
        <v>0</v>
      </c>
      <c r="E84" s="77">
        <v>0</v>
      </c>
      <c r="F84" s="129">
        <f t="shared" si="2"/>
        <v>0</v>
      </c>
    </row>
    <row r="85" spans="1:6" s="1" customFormat="1" ht="31.5">
      <c r="A85" s="152" t="s">
        <v>131</v>
      </c>
      <c r="B85" s="153" t="s">
        <v>127</v>
      </c>
      <c r="C85" s="119"/>
      <c r="D85" s="154"/>
      <c r="E85" s="154"/>
      <c r="F85" s="154"/>
    </row>
    <row r="86" spans="1:6" s="1" customFormat="1" ht="15.75">
      <c r="A86" s="132" t="s">
        <v>77</v>
      </c>
      <c r="B86" s="43"/>
      <c r="C86" s="121"/>
      <c r="D86" s="122">
        <f>D89</f>
        <v>9130</v>
      </c>
      <c r="E86" s="122">
        <f>E89</f>
        <v>9130</v>
      </c>
      <c r="F86" s="122">
        <f>F89</f>
        <v>0</v>
      </c>
    </row>
    <row r="87" spans="1:6" s="1" customFormat="1" ht="15.75">
      <c r="A87" s="132" t="s">
        <v>78</v>
      </c>
      <c r="B87" s="43"/>
      <c r="C87" s="121"/>
      <c r="D87" s="122">
        <f>D90</f>
        <v>9130</v>
      </c>
      <c r="E87" s="122">
        <f>E90</f>
        <v>9130</v>
      </c>
      <c r="F87" s="122">
        <f>E87-D87</f>
        <v>0</v>
      </c>
    </row>
    <row r="88" spans="1:6" s="1" customFormat="1" ht="12.75" customHeight="1">
      <c r="A88" s="120" t="s">
        <v>130</v>
      </c>
      <c r="B88" s="43" t="s">
        <v>128</v>
      </c>
      <c r="C88" s="121"/>
      <c r="D88" s="122"/>
      <c r="E88" s="122"/>
      <c r="F88" s="129">
        <f t="shared" si="2"/>
        <v>0</v>
      </c>
    </row>
    <row r="89" spans="1:6" s="1" customFormat="1" ht="12.75" customHeight="1">
      <c r="A89" s="60" t="s">
        <v>77</v>
      </c>
      <c r="B89" s="43"/>
      <c r="C89" s="121"/>
      <c r="D89" s="122">
        <v>9130</v>
      </c>
      <c r="E89" s="122">
        <v>9130</v>
      </c>
      <c r="F89" s="122">
        <f>E89-D89</f>
        <v>0</v>
      </c>
    </row>
    <row r="90" spans="1:6" s="1" customFormat="1" ht="12.75" customHeight="1" thickBot="1">
      <c r="A90" s="159" t="s">
        <v>78</v>
      </c>
      <c r="B90" s="160"/>
      <c r="C90" s="161"/>
      <c r="D90" s="162">
        <v>9130</v>
      </c>
      <c r="E90" s="162">
        <v>9130</v>
      </c>
      <c r="F90" s="162">
        <f>E90-D90</f>
        <v>0</v>
      </c>
    </row>
    <row r="91" spans="1:6" s="1" customFormat="1" ht="18" customHeight="1" thickBot="1">
      <c r="A91" s="165" t="s">
        <v>108</v>
      </c>
      <c r="B91" s="166" t="s">
        <v>63</v>
      </c>
      <c r="C91" s="167">
        <f>C18-C67</f>
        <v>-661185</v>
      </c>
      <c r="D91" s="168">
        <f>D18-D67</f>
        <v>831348.7999999998</v>
      </c>
      <c r="E91" s="168">
        <f>E18-E67</f>
        <v>966348.7999999998</v>
      </c>
      <c r="F91" s="169">
        <f t="shared" si="2"/>
        <v>135000</v>
      </c>
    </row>
    <row r="92" spans="1:6" s="1" customFormat="1" ht="15" customHeight="1" thickBot="1">
      <c r="A92" s="163" t="s">
        <v>66</v>
      </c>
      <c r="B92" s="164"/>
      <c r="C92" s="137">
        <f>C18</f>
        <v>-211664</v>
      </c>
      <c r="D92" s="164">
        <f>D18</f>
        <v>2467774.8</v>
      </c>
      <c r="E92" s="164">
        <f>E18</f>
        <v>2722774.8</v>
      </c>
      <c r="F92" s="75">
        <f t="shared" si="2"/>
        <v>255000</v>
      </c>
    </row>
    <row r="93" spans="1:6" s="1" customFormat="1" ht="20.25" customHeight="1" thickBot="1">
      <c r="A93" s="15" t="s">
        <v>67</v>
      </c>
      <c r="B93" s="23"/>
      <c r="C93" s="105">
        <f>C67</f>
        <v>449521</v>
      </c>
      <c r="D93" s="23">
        <f>D67</f>
        <v>1636426</v>
      </c>
      <c r="E93" s="158">
        <f>E67</f>
        <v>1756426</v>
      </c>
      <c r="F93" s="23">
        <f>F67</f>
        <v>120000</v>
      </c>
    </row>
    <row r="94" spans="1:6" s="1" customFormat="1" ht="12.75" customHeight="1">
      <c r="A94" s="44"/>
      <c r="B94" s="45"/>
      <c r="C94" s="45"/>
      <c r="D94" s="45"/>
      <c r="E94" s="45"/>
      <c r="F94" s="45"/>
    </row>
    <row r="95" spans="1:6" s="1" customFormat="1" ht="30" customHeight="1">
      <c r="A95" s="46" t="s">
        <v>120</v>
      </c>
      <c r="B95" s="45"/>
      <c r="C95" s="45"/>
      <c r="D95" s="45"/>
      <c r="E95" s="45"/>
      <c r="F95" s="45"/>
    </row>
    <row r="96" spans="1:6" s="1" customFormat="1" ht="41.25" customHeight="1">
      <c r="A96" s="186" t="s">
        <v>159</v>
      </c>
      <c r="B96" s="187"/>
      <c r="C96" s="187"/>
      <c r="D96" s="187"/>
      <c r="E96" s="187"/>
      <c r="F96" s="187"/>
    </row>
    <row r="97" spans="1:6" s="1" customFormat="1" ht="25.5" customHeight="1">
      <c r="A97" s="186"/>
      <c r="B97" s="186"/>
      <c r="C97" s="186"/>
      <c r="D97" s="186"/>
      <c r="E97" s="186"/>
      <c r="F97" s="186"/>
    </row>
    <row r="98" spans="1:2" s="1" customFormat="1" ht="12.75" customHeight="1">
      <c r="A98" s="31"/>
      <c r="B98" s="3"/>
    </row>
    <row r="99" spans="1:3" s="1" customFormat="1" ht="12.75" customHeight="1">
      <c r="A99" s="40" t="s">
        <v>109</v>
      </c>
      <c r="B99" s="36"/>
      <c r="C99" s="32"/>
    </row>
    <row r="100" spans="1:4" s="1" customFormat="1" ht="12.75" customHeight="1">
      <c r="A100" s="40" t="s">
        <v>110</v>
      </c>
      <c r="B100" s="35"/>
      <c r="C100" s="33"/>
      <c r="D100" s="47"/>
    </row>
    <row r="101" spans="1:3" s="1" customFormat="1" ht="12.75" customHeight="1">
      <c r="A101" s="34"/>
      <c r="B101" s="33"/>
      <c r="C101" s="33"/>
    </row>
    <row r="102" spans="1:5" s="1" customFormat="1" ht="12.75" customHeight="1">
      <c r="A102" s="32"/>
      <c r="B102" s="35"/>
      <c r="C102" s="35"/>
      <c r="D102" s="2"/>
      <c r="E102" s="2"/>
    </row>
    <row r="103" spans="1:6" s="1" customFormat="1" ht="12.75" customHeight="1">
      <c r="A103" s="32"/>
      <c r="B103" s="36"/>
      <c r="C103" s="37"/>
      <c r="D103" s="145"/>
      <c r="E103" s="146"/>
      <c r="F103" s="37"/>
    </row>
    <row r="104" spans="1:6" s="1" customFormat="1" ht="12.75" customHeight="1">
      <c r="A104" s="32"/>
      <c r="B104" s="36"/>
      <c r="C104" s="37"/>
      <c r="D104" s="145"/>
      <c r="E104" s="149"/>
      <c r="F104" s="37"/>
    </row>
    <row r="105" spans="1:3" s="1" customFormat="1" ht="12.75" customHeight="1">
      <c r="A105" s="38"/>
      <c r="B105" s="39"/>
      <c r="C105" s="37"/>
    </row>
    <row r="106" spans="1:3" s="1" customFormat="1" ht="12.75" customHeight="1">
      <c r="A106" s="32"/>
      <c r="B106" s="36"/>
      <c r="C106" s="37"/>
    </row>
    <row r="107" spans="1:3" s="1" customFormat="1" ht="12.75" customHeight="1">
      <c r="A107" s="32"/>
      <c r="B107" s="36"/>
      <c r="C107" s="37"/>
    </row>
    <row r="108" spans="1:3" s="1" customFormat="1" ht="15.75">
      <c r="A108" s="32"/>
      <c r="B108" s="36"/>
      <c r="C108" s="37"/>
    </row>
    <row r="109" spans="1:3" s="1" customFormat="1" ht="15.75">
      <c r="A109" s="32"/>
      <c r="B109" s="36"/>
      <c r="C109" s="37"/>
    </row>
    <row r="110" spans="2:3" s="1" customFormat="1" ht="15.75">
      <c r="B110" s="36"/>
      <c r="C110" s="37"/>
    </row>
    <row r="111" spans="1:3" s="1" customFormat="1" ht="15.75">
      <c r="A111" s="32"/>
      <c r="B111" s="36"/>
      <c r="C111" s="37"/>
    </row>
    <row r="112" spans="1:3" s="1" customFormat="1" ht="15.75">
      <c r="A112" s="38"/>
      <c r="B112" s="36"/>
      <c r="C112" s="37"/>
    </row>
    <row r="113" spans="1:6" ht="15.75">
      <c r="A113" s="38"/>
      <c r="B113" s="36"/>
      <c r="C113" s="37"/>
      <c r="D113" s="1"/>
      <c r="E113" s="1"/>
      <c r="F113" s="1"/>
    </row>
    <row r="114" spans="1:6" ht="15.75">
      <c r="A114" s="38"/>
      <c r="B114" s="36"/>
      <c r="C114" s="37"/>
      <c r="D114" s="1"/>
      <c r="E114" s="1"/>
      <c r="F114" s="1"/>
    </row>
    <row r="115" spans="1:6" ht="15.75">
      <c r="A115" s="32"/>
      <c r="B115" s="36"/>
      <c r="C115" s="37"/>
      <c r="D115" s="1"/>
      <c r="E115" s="1"/>
      <c r="F115" s="1"/>
    </row>
    <row r="116" spans="1:6" ht="15.75">
      <c r="A116" s="32"/>
      <c r="B116" s="36"/>
      <c r="C116" s="37"/>
      <c r="D116" s="1"/>
      <c r="E116" s="1"/>
      <c r="F116" s="1"/>
    </row>
    <row r="117" spans="1:6" ht="15.75">
      <c r="A117" s="38"/>
      <c r="B117" s="3"/>
      <c r="C117" s="4"/>
      <c r="D117" s="1"/>
      <c r="E117" s="1"/>
      <c r="F117" s="1"/>
    </row>
    <row r="118" spans="1:6" ht="15.75">
      <c r="A118" s="38"/>
      <c r="B118" s="3"/>
      <c r="C118" s="1"/>
      <c r="D118" s="1"/>
      <c r="E118" s="1"/>
      <c r="F118" s="1"/>
    </row>
    <row r="119" spans="1:6" ht="15.75">
      <c r="A119" s="1"/>
      <c r="B119" s="3"/>
      <c r="C119" s="4"/>
      <c r="D119" s="1"/>
      <c r="E119" s="1"/>
      <c r="F119" s="1"/>
    </row>
    <row r="120" spans="1:6" ht="15.75">
      <c r="A120" s="1"/>
      <c r="B120" s="3"/>
      <c r="C120" s="4"/>
      <c r="D120" s="1"/>
      <c r="E120" s="1"/>
      <c r="F120" s="1"/>
    </row>
    <row r="121" spans="1:6" ht="15.75">
      <c r="A121" s="1"/>
      <c r="B121" s="3"/>
      <c r="C121" s="4"/>
      <c r="D121" s="1"/>
      <c r="E121" s="1"/>
      <c r="F121" s="1"/>
    </row>
    <row r="122" spans="1:6" ht="15.75">
      <c r="A122" s="1"/>
      <c r="B122" s="3"/>
      <c r="C122" s="4"/>
      <c r="D122" s="1"/>
      <c r="E122" s="1"/>
      <c r="F122" s="1"/>
    </row>
    <row r="123" spans="1:6" ht="15.75">
      <c r="A123" s="1"/>
      <c r="B123" s="3"/>
      <c r="C123" s="4"/>
      <c r="D123" s="1"/>
      <c r="E123" s="1"/>
      <c r="F123" s="1"/>
    </row>
    <row r="124" spans="1:6" ht="15.75">
      <c r="A124" s="1"/>
      <c r="B124" s="1"/>
      <c r="C124" s="1"/>
      <c r="D124" s="1"/>
      <c r="E124" s="1"/>
      <c r="F124" s="1"/>
    </row>
    <row r="125" spans="1:6" ht="15.75">
      <c r="A125" s="1"/>
      <c r="B125" s="1"/>
      <c r="C125" s="1"/>
      <c r="D125" s="1"/>
      <c r="E125" s="1"/>
      <c r="F125" s="1"/>
    </row>
    <row r="126" spans="1:2" ht="15.75">
      <c r="A126" s="1"/>
      <c r="B126" s="13"/>
    </row>
    <row r="127" ht="15.75">
      <c r="A127" s="1"/>
    </row>
    <row r="128" ht="15">
      <c r="A128" s="6"/>
    </row>
  </sheetData>
  <sheetProtection selectLockedCells="1" selectUnlockedCells="1"/>
  <mergeCells count="12">
    <mergeCell ref="A97:F97"/>
    <mergeCell ref="F14:F16"/>
    <mergeCell ref="A96:F96"/>
    <mergeCell ref="A10:C10"/>
    <mergeCell ref="A12:B12"/>
    <mergeCell ref="A14:A16"/>
    <mergeCell ref="B14:B16"/>
    <mergeCell ref="C14:C16"/>
    <mergeCell ref="D14:D16"/>
    <mergeCell ref="B2:E2"/>
    <mergeCell ref="B5:E5"/>
    <mergeCell ref="E14:E16"/>
  </mergeCells>
  <printOptions/>
  <pageMargins left="0.15748031496062992" right="0.11811023622047245" top="0.31496062992125984" bottom="0.2755905511811024" header="0.2362204724409449" footer="0.1968503937007874"/>
  <pageSetup fitToHeight="0" horizontalDpi="600" verticalDpi="600" orientation="portrait" paperSize="9" scale="61" r:id="rId1"/>
  <rowBreaks count="2" manualBreakCount="2">
    <brk id="36" max="5" man="1"/>
    <brk id="70" max="5" man="1"/>
  </rowBreaks>
</worksheet>
</file>

<file path=xl/worksheets/sheet2.xml><?xml version="1.0" encoding="utf-8"?>
<worksheet xmlns="http://schemas.openxmlformats.org/spreadsheetml/2006/main" xmlns:r="http://schemas.openxmlformats.org/officeDocument/2006/relationships">
  <dimension ref="A2:F122"/>
  <sheetViews>
    <sheetView zoomScale="71" zoomScaleNormal="71" zoomScalePageLayoutView="0" workbookViewId="0" topLeftCell="A85">
      <selection activeCell="B108" sqref="B108:D109"/>
    </sheetView>
  </sheetViews>
  <sheetFormatPr defaultColWidth="9.140625" defaultRowHeight="12.75"/>
  <cols>
    <col min="1" max="1" width="102.57421875" style="5" customWidth="1"/>
    <col min="2" max="2" width="12.28125" style="14" customWidth="1"/>
    <col min="3" max="3" width="17.140625" style="6" hidden="1" customWidth="1"/>
    <col min="4" max="4" width="17.421875" style="6" customWidth="1"/>
    <col min="5" max="5" width="18.7109375" style="6" customWidth="1"/>
    <col min="6" max="6" width="18.140625" style="6" customWidth="1"/>
  </cols>
  <sheetData>
    <row r="2" spans="1:5" ht="15.75">
      <c r="A2" s="1" t="s">
        <v>0</v>
      </c>
      <c r="B2" s="182"/>
      <c r="C2" s="182"/>
      <c r="D2" s="182"/>
      <c r="E2" s="182"/>
    </row>
    <row r="4" spans="1:3" ht="15.75">
      <c r="A4" s="188" t="s">
        <v>80</v>
      </c>
      <c r="B4" s="188"/>
      <c r="C4" s="188"/>
    </row>
    <row r="5" spans="1:3" ht="15.75">
      <c r="A5" s="2" t="s">
        <v>107</v>
      </c>
      <c r="B5" s="2"/>
      <c r="C5" s="2"/>
    </row>
    <row r="6" spans="1:5" ht="15.75">
      <c r="A6" s="189"/>
      <c r="B6" s="189"/>
      <c r="E6" s="7" t="s">
        <v>1</v>
      </c>
    </row>
    <row r="7" spans="1:6" ht="16.5" thickBot="1">
      <c r="A7" s="8"/>
      <c r="B7" s="8"/>
      <c r="C7" s="9"/>
      <c r="F7" s="9" t="s">
        <v>2</v>
      </c>
    </row>
    <row r="8" spans="1:6" ht="12.75">
      <c r="A8" s="171" t="s">
        <v>3</v>
      </c>
      <c r="B8" s="174" t="s">
        <v>4</v>
      </c>
      <c r="C8" s="177" t="s">
        <v>85</v>
      </c>
      <c r="D8" s="179" t="s">
        <v>86</v>
      </c>
      <c r="E8" s="184" t="s">
        <v>111</v>
      </c>
      <c r="F8" s="184" t="s">
        <v>112</v>
      </c>
    </row>
    <row r="9" spans="1:6" ht="12.75" customHeight="1">
      <c r="A9" s="172"/>
      <c r="B9" s="175"/>
      <c r="C9" s="178"/>
      <c r="D9" s="180"/>
      <c r="E9" s="185"/>
      <c r="F9" s="185"/>
    </row>
    <row r="10" spans="1:6" ht="12.75" customHeight="1" thickBot="1">
      <c r="A10" s="173"/>
      <c r="B10" s="176"/>
      <c r="C10" s="178"/>
      <c r="D10" s="181"/>
      <c r="E10" s="185"/>
      <c r="F10" s="185"/>
    </row>
    <row r="11" spans="1:6" ht="16.5" customHeight="1" thickBot="1">
      <c r="A11" s="89">
        <v>1</v>
      </c>
      <c r="B11" s="106" t="s">
        <v>64</v>
      </c>
      <c r="C11" s="65" t="s">
        <v>79</v>
      </c>
      <c r="D11" s="70" t="s">
        <v>79</v>
      </c>
      <c r="E11" s="28">
        <v>4</v>
      </c>
      <c r="F11" s="28" t="s">
        <v>113</v>
      </c>
    </row>
    <row r="12" spans="1:6" ht="12.75" customHeight="1">
      <c r="A12" s="49" t="s">
        <v>5</v>
      </c>
      <c r="B12" s="16"/>
      <c r="C12" s="92">
        <f>C13</f>
        <v>-211664</v>
      </c>
      <c r="D12" s="71">
        <f>D13+D51</f>
        <v>2459088.8</v>
      </c>
      <c r="E12" s="71">
        <f>E13+E51+E56</f>
        <v>2467774.8</v>
      </c>
      <c r="F12" s="128">
        <f>E12-D12</f>
        <v>8686</v>
      </c>
    </row>
    <row r="13" spans="1:6" ht="13.5" customHeight="1">
      <c r="A13" s="50" t="s">
        <v>6</v>
      </c>
      <c r="B13" s="17"/>
      <c r="C13" s="93">
        <f>C14+C43+C53</f>
        <v>-211664</v>
      </c>
      <c r="D13" s="72">
        <f>D14+D43+D48</f>
        <v>722088.8</v>
      </c>
      <c r="E13" s="72">
        <f>E14+E43+E48</f>
        <v>722088.8</v>
      </c>
      <c r="F13" s="129">
        <f aca="true" t="shared" si="0" ref="F13:F76">E13-D13</f>
        <v>0</v>
      </c>
    </row>
    <row r="14" spans="1:6" ht="15.75">
      <c r="A14" s="50" t="s">
        <v>7</v>
      </c>
      <c r="B14" s="17"/>
      <c r="C14" s="68">
        <f>C16+C18</f>
        <v>-896014</v>
      </c>
      <c r="D14" s="73">
        <f>D16+D18</f>
        <v>446392.8</v>
      </c>
      <c r="E14" s="73">
        <f>E16+E18</f>
        <v>446392.8</v>
      </c>
      <c r="F14" s="129">
        <f t="shared" si="0"/>
        <v>0</v>
      </c>
    </row>
    <row r="15" spans="1:6" ht="15.75">
      <c r="A15" s="51" t="s">
        <v>8</v>
      </c>
      <c r="B15" s="17"/>
      <c r="C15" s="68"/>
      <c r="D15" s="73"/>
      <c r="E15" s="73"/>
      <c r="F15" s="129">
        <f t="shared" si="0"/>
        <v>0</v>
      </c>
    </row>
    <row r="16" spans="1:6" ht="31.5">
      <c r="A16" s="11" t="s">
        <v>9</v>
      </c>
      <c r="B16" s="17" t="s">
        <v>10</v>
      </c>
      <c r="C16" s="68">
        <f>C17</f>
        <v>-1251191</v>
      </c>
      <c r="D16" s="73">
        <f>D17</f>
        <v>0</v>
      </c>
      <c r="E16" s="73">
        <f>E17</f>
        <v>0</v>
      </c>
      <c r="F16" s="129">
        <f t="shared" si="0"/>
        <v>0</v>
      </c>
    </row>
    <row r="17" spans="1:6" ht="15.75">
      <c r="A17" s="52" t="s">
        <v>11</v>
      </c>
      <c r="B17" s="18" t="s">
        <v>12</v>
      </c>
      <c r="C17" s="66">
        <v>-1251191</v>
      </c>
      <c r="D17" s="74">
        <v>0</v>
      </c>
      <c r="E17" s="74">
        <v>0</v>
      </c>
      <c r="F17" s="129">
        <f t="shared" si="0"/>
        <v>0</v>
      </c>
    </row>
    <row r="18" spans="1:6" ht="15.75">
      <c r="A18" s="53" t="s">
        <v>13</v>
      </c>
      <c r="B18" s="17" t="s">
        <v>14</v>
      </c>
      <c r="C18" s="94">
        <f>C19</f>
        <v>355177</v>
      </c>
      <c r="D18" s="75">
        <f>D19</f>
        <v>446392.8</v>
      </c>
      <c r="E18" s="75">
        <f>E19</f>
        <v>446392.8</v>
      </c>
      <c r="F18" s="129">
        <f t="shared" si="0"/>
        <v>0</v>
      </c>
    </row>
    <row r="19" spans="1:6" ht="15.75">
      <c r="A19" s="11" t="s">
        <v>15</v>
      </c>
      <c r="B19" s="17" t="s">
        <v>16</v>
      </c>
      <c r="C19" s="68">
        <v>355177</v>
      </c>
      <c r="D19" s="73">
        <f>D20+D21+D22+D23+D24+D25+D26+D27+D28+D29+D30+D31+D32+D33+D34+D35+D36+D37+D38+D39+D40+D41+D42</f>
        <v>446392.8</v>
      </c>
      <c r="E19" s="73">
        <f>E20+E21+E22+E23+E24+E25+E26+E27+E28+E29+E30+E31+E32+E33+E34+E35+E36+E37+E38+E39+E40+E41+E42</f>
        <v>446392.8</v>
      </c>
      <c r="F19" s="129">
        <f t="shared" si="0"/>
        <v>0</v>
      </c>
    </row>
    <row r="20" spans="1:6" ht="60">
      <c r="A20" s="29" t="s">
        <v>106</v>
      </c>
      <c r="B20" s="18" t="s">
        <v>17</v>
      </c>
      <c r="C20" s="66"/>
      <c r="D20" s="74">
        <v>65040.3</v>
      </c>
      <c r="E20" s="74">
        <v>65040.3</v>
      </c>
      <c r="F20" s="129">
        <f t="shared" si="0"/>
        <v>0</v>
      </c>
    </row>
    <row r="21" spans="1:6" ht="30">
      <c r="A21" s="29" t="s">
        <v>18</v>
      </c>
      <c r="B21" s="18" t="s">
        <v>19</v>
      </c>
      <c r="C21" s="66"/>
      <c r="D21" s="76">
        <v>7651.8</v>
      </c>
      <c r="E21" s="76">
        <v>7651.8</v>
      </c>
      <c r="F21" s="129">
        <f t="shared" si="0"/>
        <v>0</v>
      </c>
    </row>
    <row r="22" spans="1:6" ht="30">
      <c r="A22" s="29" t="s">
        <v>87</v>
      </c>
      <c r="B22" s="18" t="s">
        <v>20</v>
      </c>
      <c r="C22" s="66"/>
      <c r="D22" s="77">
        <v>94500</v>
      </c>
      <c r="E22" s="77">
        <v>94500</v>
      </c>
      <c r="F22" s="129">
        <f t="shared" si="0"/>
        <v>0</v>
      </c>
    </row>
    <row r="23" spans="1:6" ht="105">
      <c r="A23" s="29" t="s">
        <v>88</v>
      </c>
      <c r="B23" s="18" t="s">
        <v>21</v>
      </c>
      <c r="C23" s="66"/>
      <c r="D23" s="78">
        <v>64800</v>
      </c>
      <c r="E23" s="78">
        <v>64800</v>
      </c>
      <c r="F23" s="129">
        <f t="shared" si="0"/>
        <v>0</v>
      </c>
    </row>
    <row r="24" spans="1:6" ht="30">
      <c r="A24" s="29" t="s">
        <v>22</v>
      </c>
      <c r="B24" s="18" t="s">
        <v>23</v>
      </c>
      <c r="C24" s="66"/>
      <c r="D24" s="74">
        <v>12474.9</v>
      </c>
      <c r="E24" s="74">
        <v>12474.9</v>
      </c>
      <c r="F24" s="129">
        <f t="shared" si="0"/>
        <v>0</v>
      </c>
    </row>
    <row r="25" spans="1:6" ht="45">
      <c r="A25" s="30" t="s">
        <v>24</v>
      </c>
      <c r="B25" s="18" t="s">
        <v>25</v>
      </c>
      <c r="C25" s="66"/>
      <c r="D25" s="74">
        <v>51526.8</v>
      </c>
      <c r="E25" s="74">
        <v>51526.8</v>
      </c>
      <c r="F25" s="129">
        <f t="shared" si="0"/>
        <v>0</v>
      </c>
    </row>
    <row r="26" spans="1:6" ht="60">
      <c r="A26" s="29" t="s">
        <v>26</v>
      </c>
      <c r="B26" s="18" t="s">
        <v>27</v>
      </c>
      <c r="C26" s="66"/>
      <c r="D26" s="74">
        <v>1722.6000000000001</v>
      </c>
      <c r="E26" s="74">
        <v>1722.6000000000001</v>
      </c>
      <c r="F26" s="129">
        <f t="shared" si="0"/>
        <v>0</v>
      </c>
    </row>
    <row r="27" spans="1:6" ht="30">
      <c r="A27" s="29" t="s">
        <v>28</v>
      </c>
      <c r="B27" s="18" t="s">
        <v>29</v>
      </c>
      <c r="C27" s="66"/>
      <c r="D27" s="74">
        <v>1440</v>
      </c>
      <c r="E27" s="74">
        <v>1440</v>
      </c>
      <c r="F27" s="129">
        <f t="shared" si="0"/>
        <v>0</v>
      </c>
    </row>
    <row r="28" spans="1:6" ht="30">
      <c r="A28" s="29" t="s">
        <v>89</v>
      </c>
      <c r="B28" s="18" t="s">
        <v>100</v>
      </c>
      <c r="C28" s="66"/>
      <c r="D28" s="74">
        <v>0</v>
      </c>
      <c r="E28" s="74">
        <v>0</v>
      </c>
      <c r="F28" s="129">
        <f t="shared" si="0"/>
        <v>0</v>
      </c>
    </row>
    <row r="29" spans="1:6" ht="30">
      <c r="A29" s="29" t="s">
        <v>90</v>
      </c>
      <c r="B29" s="18" t="s">
        <v>101</v>
      </c>
      <c r="C29" s="66"/>
      <c r="D29" s="74">
        <v>0</v>
      </c>
      <c r="E29" s="74">
        <v>0</v>
      </c>
      <c r="F29" s="129">
        <f t="shared" si="0"/>
        <v>0</v>
      </c>
    </row>
    <row r="30" spans="1:6" ht="15.75">
      <c r="A30" s="29" t="s">
        <v>91</v>
      </c>
      <c r="B30" s="18" t="s">
        <v>102</v>
      </c>
      <c r="C30" s="66"/>
      <c r="D30" s="74">
        <v>0</v>
      </c>
      <c r="E30" s="74">
        <v>0</v>
      </c>
      <c r="F30" s="129">
        <f t="shared" si="0"/>
        <v>0</v>
      </c>
    </row>
    <row r="31" spans="1:6" ht="15.75">
      <c r="A31" s="29" t="s">
        <v>65</v>
      </c>
      <c r="B31" s="18" t="s">
        <v>30</v>
      </c>
      <c r="C31" s="66"/>
      <c r="D31" s="74">
        <v>135.9</v>
      </c>
      <c r="E31" s="74">
        <v>135.9</v>
      </c>
      <c r="F31" s="129">
        <f t="shared" si="0"/>
        <v>0</v>
      </c>
    </row>
    <row r="32" spans="1:6" ht="15.75">
      <c r="A32" s="29" t="s">
        <v>92</v>
      </c>
      <c r="B32" s="18" t="s">
        <v>103</v>
      </c>
      <c r="C32" s="66"/>
      <c r="D32" s="74"/>
      <c r="E32" s="74"/>
      <c r="F32" s="129">
        <f t="shared" si="0"/>
        <v>0</v>
      </c>
    </row>
    <row r="33" spans="1:6" ht="90">
      <c r="A33" s="29" t="s">
        <v>93</v>
      </c>
      <c r="B33" s="18" t="s">
        <v>31</v>
      </c>
      <c r="C33" s="66"/>
      <c r="D33" s="74">
        <v>27000</v>
      </c>
      <c r="E33" s="74">
        <v>27000</v>
      </c>
      <c r="F33" s="129">
        <f t="shared" si="0"/>
        <v>0</v>
      </c>
    </row>
    <row r="34" spans="1:6" ht="105">
      <c r="A34" s="29" t="s">
        <v>94</v>
      </c>
      <c r="B34" s="18" t="s">
        <v>32</v>
      </c>
      <c r="C34" s="66"/>
      <c r="D34" s="74">
        <v>62714.700000000004</v>
      </c>
      <c r="E34" s="74">
        <v>62714.700000000004</v>
      </c>
      <c r="F34" s="129">
        <f t="shared" si="0"/>
        <v>0</v>
      </c>
    </row>
    <row r="35" spans="1:6" ht="45">
      <c r="A35" s="29" t="s">
        <v>68</v>
      </c>
      <c r="B35" s="19" t="s">
        <v>33</v>
      </c>
      <c r="C35" s="67"/>
      <c r="D35" s="74">
        <v>41847.3</v>
      </c>
      <c r="E35" s="74">
        <v>41847.3</v>
      </c>
      <c r="F35" s="129">
        <f t="shared" si="0"/>
        <v>0</v>
      </c>
    </row>
    <row r="36" spans="1:6" ht="90">
      <c r="A36" s="29" t="s">
        <v>95</v>
      </c>
      <c r="B36" s="19" t="s">
        <v>34</v>
      </c>
      <c r="C36" s="66"/>
      <c r="D36" s="74">
        <v>143.1</v>
      </c>
      <c r="E36" s="74">
        <v>143.1</v>
      </c>
      <c r="F36" s="129">
        <f t="shared" si="0"/>
        <v>0</v>
      </c>
    </row>
    <row r="37" spans="1:6" ht="45">
      <c r="A37" s="29" t="s">
        <v>96</v>
      </c>
      <c r="B37" s="19" t="s">
        <v>35</v>
      </c>
      <c r="C37" s="66"/>
      <c r="D37" s="74">
        <v>455.40000000000003</v>
      </c>
      <c r="E37" s="74">
        <v>455.40000000000003</v>
      </c>
      <c r="F37" s="129">
        <f t="shared" si="0"/>
        <v>0</v>
      </c>
    </row>
    <row r="38" spans="1:6" ht="60">
      <c r="A38" s="29" t="s">
        <v>97</v>
      </c>
      <c r="B38" s="19" t="s">
        <v>73</v>
      </c>
      <c r="C38" s="66"/>
      <c r="D38" s="74">
        <v>0</v>
      </c>
      <c r="E38" s="74">
        <v>0</v>
      </c>
      <c r="F38" s="129">
        <f t="shared" si="0"/>
        <v>0</v>
      </c>
    </row>
    <row r="39" spans="1:6" ht="75">
      <c r="A39" s="29" t="s">
        <v>69</v>
      </c>
      <c r="B39" s="19" t="s">
        <v>74</v>
      </c>
      <c r="C39" s="66"/>
      <c r="D39" s="74">
        <v>900</v>
      </c>
      <c r="E39" s="74">
        <v>900</v>
      </c>
      <c r="F39" s="129">
        <f t="shared" si="0"/>
        <v>0</v>
      </c>
    </row>
    <row r="40" spans="1:6" ht="30">
      <c r="A40" s="29" t="s">
        <v>98</v>
      </c>
      <c r="B40" s="18" t="s">
        <v>76</v>
      </c>
      <c r="C40" s="67"/>
      <c r="D40" s="74">
        <v>13500</v>
      </c>
      <c r="E40" s="74">
        <v>13500</v>
      </c>
      <c r="F40" s="129">
        <f t="shared" si="0"/>
        <v>0</v>
      </c>
    </row>
    <row r="41" spans="1:6" ht="30">
      <c r="A41" s="29" t="s">
        <v>75</v>
      </c>
      <c r="B41" s="18" t="s">
        <v>104</v>
      </c>
      <c r="C41" s="67"/>
      <c r="D41" s="74">
        <v>540</v>
      </c>
      <c r="E41" s="74">
        <v>540</v>
      </c>
      <c r="F41" s="129">
        <f t="shared" si="0"/>
        <v>0</v>
      </c>
    </row>
    <row r="42" spans="1:6" ht="60">
      <c r="A42" s="29" t="s">
        <v>99</v>
      </c>
      <c r="B42" s="18" t="s">
        <v>105</v>
      </c>
      <c r="C42" s="67"/>
      <c r="D42" s="78">
        <v>0</v>
      </c>
      <c r="E42" s="78">
        <v>0</v>
      </c>
      <c r="F42" s="129">
        <f t="shared" si="0"/>
        <v>0</v>
      </c>
    </row>
    <row r="43" spans="1:6" ht="15.75">
      <c r="A43" s="54" t="s">
        <v>36</v>
      </c>
      <c r="B43" s="20"/>
      <c r="C43" s="94">
        <f>C44+C46</f>
        <v>684350</v>
      </c>
      <c r="D43" s="75">
        <f>D44+D46</f>
        <v>275696</v>
      </c>
      <c r="E43" s="75">
        <f>E44+E46</f>
        <v>275696</v>
      </c>
      <c r="F43" s="129">
        <f t="shared" si="0"/>
        <v>0</v>
      </c>
    </row>
    <row r="44" spans="1:6" ht="15.75">
      <c r="A44" s="55" t="s">
        <v>37</v>
      </c>
      <c r="B44" s="20" t="s">
        <v>38</v>
      </c>
      <c r="C44" s="95">
        <f>C45</f>
        <v>679000</v>
      </c>
      <c r="D44" s="79">
        <f>D45</f>
        <v>273696</v>
      </c>
      <c r="E44" s="79">
        <f>E45</f>
        <v>273696</v>
      </c>
      <c r="F44" s="129">
        <f t="shared" si="0"/>
        <v>0</v>
      </c>
    </row>
    <row r="45" spans="1:6" ht="15.75">
      <c r="A45" s="123" t="s">
        <v>39</v>
      </c>
      <c r="B45" s="41" t="s">
        <v>40</v>
      </c>
      <c r="C45" s="97">
        <v>679000</v>
      </c>
      <c r="D45" s="83">
        <v>273696</v>
      </c>
      <c r="E45" s="83">
        <v>273696</v>
      </c>
      <c r="F45" s="129">
        <f t="shared" si="0"/>
        <v>0</v>
      </c>
    </row>
    <row r="46" spans="1:6" ht="15.75">
      <c r="A46" s="124" t="s">
        <v>41</v>
      </c>
      <c r="B46" s="116" t="s">
        <v>42</v>
      </c>
      <c r="C46" s="98">
        <f>C47</f>
        <v>5350</v>
      </c>
      <c r="D46" s="125">
        <f>D47</f>
        <v>2000</v>
      </c>
      <c r="E46" s="125">
        <f>E47</f>
        <v>2000</v>
      </c>
      <c r="F46" s="129">
        <f t="shared" si="0"/>
        <v>0</v>
      </c>
    </row>
    <row r="47" spans="1:6" ht="15.75">
      <c r="A47" s="56" t="s">
        <v>43</v>
      </c>
      <c r="B47" s="21" t="s">
        <v>44</v>
      </c>
      <c r="C47" s="66">
        <v>5350</v>
      </c>
      <c r="D47" s="74">
        <v>2000</v>
      </c>
      <c r="E47" s="74">
        <v>2000</v>
      </c>
      <c r="F47" s="129">
        <f t="shared" si="0"/>
        <v>0</v>
      </c>
    </row>
    <row r="48" spans="1:6" ht="15.75">
      <c r="A48" s="11" t="s">
        <v>81</v>
      </c>
      <c r="B48" s="17" t="s">
        <v>82</v>
      </c>
      <c r="C48" s="96">
        <f>C49</f>
        <v>0</v>
      </c>
      <c r="D48" s="80">
        <f>D49</f>
        <v>0</v>
      </c>
      <c r="E48" s="80">
        <f>E49</f>
        <v>0</v>
      </c>
      <c r="F48" s="129">
        <f t="shared" si="0"/>
        <v>0</v>
      </c>
    </row>
    <row r="49" spans="1:6" ht="15.75">
      <c r="A49" s="12" t="s">
        <v>83</v>
      </c>
      <c r="B49" s="18" t="s">
        <v>84</v>
      </c>
      <c r="C49" s="66">
        <v>0</v>
      </c>
      <c r="D49" s="74">
        <v>0</v>
      </c>
      <c r="E49" s="74">
        <v>0</v>
      </c>
      <c r="F49" s="129">
        <f t="shared" si="0"/>
        <v>0</v>
      </c>
    </row>
    <row r="50" spans="1:6" ht="15.75">
      <c r="A50" s="90" t="s">
        <v>114</v>
      </c>
      <c r="B50" s="42"/>
      <c r="C50" s="66"/>
      <c r="D50" s="74"/>
      <c r="E50" s="74"/>
      <c r="F50" s="129">
        <f t="shared" si="0"/>
        <v>0</v>
      </c>
    </row>
    <row r="51" spans="1:6" ht="15.75">
      <c r="A51" s="91" t="s">
        <v>115</v>
      </c>
      <c r="B51" s="43" t="s">
        <v>116</v>
      </c>
      <c r="C51" s="97"/>
      <c r="D51" s="81">
        <f>D52+D53</f>
        <v>1737000</v>
      </c>
      <c r="E51" s="81">
        <f>E52+E53</f>
        <v>1738152</v>
      </c>
      <c r="F51" s="129">
        <f t="shared" si="0"/>
        <v>1152</v>
      </c>
    </row>
    <row r="52" spans="1:6" ht="47.25">
      <c r="A52" s="111" t="s">
        <v>123</v>
      </c>
      <c r="B52" s="43" t="s">
        <v>122</v>
      </c>
      <c r="C52" s="97"/>
      <c r="D52" s="81">
        <v>0</v>
      </c>
      <c r="E52" s="81">
        <v>1152</v>
      </c>
      <c r="F52" s="129">
        <f t="shared" si="0"/>
        <v>1152</v>
      </c>
    </row>
    <row r="53" spans="1:6" ht="15.75">
      <c r="A53" s="57" t="s">
        <v>117</v>
      </c>
      <c r="B53" s="43" t="s">
        <v>118</v>
      </c>
      <c r="C53" s="98">
        <f>C55</f>
        <v>0</v>
      </c>
      <c r="D53" s="82">
        <f>700000+650000+290000+97000</f>
        <v>1737000</v>
      </c>
      <c r="E53" s="82">
        <f>700000+650000+290000+97000</f>
        <v>1737000</v>
      </c>
      <c r="F53" s="129">
        <f t="shared" si="0"/>
        <v>0</v>
      </c>
    </row>
    <row r="54" spans="1:6" ht="63">
      <c r="A54" s="112" t="s">
        <v>119</v>
      </c>
      <c r="B54" s="113" t="s">
        <v>70</v>
      </c>
      <c r="C54" s="114" t="s">
        <v>119</v>
      </c>
      <c r="D54" s="115">
        <f>D55</f>
        <v>0</v>
      </c>
      <c r="E54" s="115">
        <f>E55</f>
        <v>0</v>
      </c>
      <c r="F54" s="129">
        <f t="shared" si="0"/>
        <v>0</v>
      </c>
    </row>
    <row r="55" spans="1:6" ht="30">
      <c r="A55" s="58" t="s">
        <v>71</v>
      </c>
      <c r="B55" s="116" t="s">
        <v>72</v>
      </c>
      <c r="C55" s="97">
        <v>0</v>
      </c>
      <c r="D55" s="83">
        <v>0</v>
      </c>
      <c r="E55" s="83">
        <v>0</v>
      </c>
      <c r="F55" s="129">
        <f t="shared" si="0"/>
        <v>0</v>
      </c>
    </row>
    <row r="56" spans="1:6" ht="18.75" customHeight="1">
      <c r="A56" s="117" t="s">
        <v>129</v>
      </c>
      <c r="B56" s="116" t="s">
        <v>124</v>
      </c>
      <c r="C56" s="97"/>
      <c r="D56" s="81">
        <f>D57</f>
        <v>0</v>
      </c>
      <c r="E56" s="81">
        <f>E57</f>
        <v>7534</v>
      </c>
      <c r="F56" s="129">
        <f t="shared" si="0"/>
        <v>7534</v>
      </c>
    </row>
    <row r="57" spans="1:6" ht="21.75" customHeight="1">
      <c r="A57" s="58" t="s">
        <v>126</v>
      </c>
      <c r="B57" s="116" t="s">
        <v>125</v>
      </c>
      <c r="C57" s="97"/>
      <c r="D57" s="83">
        <v>0</v>
      </c>
      <c r="E57" s="83">
        <v>7534</v>
      </c>
      <c r="F57" s="129">
        <f t="shared" si="0"/>
        <v>7534</v>
      </c>
    </row>
    <row r="58" spans="1:6" ht="15.75">
      <c r="A58" s="58"/>
      <c r="B58" s="41"/>
      <c r="C58" s="97"/>
      <c r="D58" s="83"/>
      <c r="E58" s="83"/>
      <c r="F58" s="129">
        <f t="shared" si="0"/>
        <v>0</v>
      </c>
    </row>
    <row r="59" spans="1:6" ht="15.75">
      <c r="A59" s="59" t="s">
        <v>45</v>
      </c>
      <c r="B59" s="41"/>
      <c r="C59" s="98"/>
      <c r="D59" s="83"/>
      <c r="E59" s="83"/>
      <c r="F59" s="129">
        <f t="shared" si="0"/>
        <v>0</v>
      </c>
    </row>
    <row r="60" spans="1:6" ht="15.75">
      <c r="A60" s="60" t="s">
        <v>77</v>
      </c>
      <c r="B60" s="18"/>
      <c r="C60" s="68">
        <f>C63+C75</f>
        <v>481474</v>
      </c>
      <c r="D60" s="73">
        <f>D63</f>
        <v>1301743</v>
      </c>
      <c r="E60" s="73">
        <f>E63</f>
        <v>1284836</v>
      </c>
      <c r="F60" s="129">
        <f t="shared" si="0"/>
        <v>-16907</v>
      </c>
    </row>
    <row r="61" spans="1:6" s="48" customFormat="1" ht="15.75">
      <c r="A61" s="60" t="s">
        <v>78</v>
      </c>
      <c r="B61" s="18"/>
      <c r="C61" s="68">
        <f>C64+C75</f>
        <v>449521</v>
      </c>
      <c r="D61" s="73">
        <f>D64</f>
        <v>1627740</v>
      </c>
      <c r="E61" s="73">
        <f>E64</f>
        <v>1636426</v>
      </c>
      <c r="F61" s="129">
        <f t="shared" si="0"/>
        <v>8686</v>
      </c>
    </row>
    <row r="62" spans="1:6" s="48" customFormat="1" ht="15.75">
      <c r="A62" s="61" t="s">
        <v>46</v>
      </c>
      <c r="B62" s="17" t="s">
        <v>17</v>
      </c>
      <c r="C62" s="69"/>
      <c r="D62" s="74"/>
      <c r="E62" s="74"/>
      <c r="F62" s="129">
        <f t="shared" si="0"/>
        <v>0</v>
      </c>
    </row>
    <row r="63" spans="1:6" ht="15.75">
      <c r="A63" s="60" t="s">
        <v>77</v>
      </c>
      <c r="B63" s="17"/>
      <c r="C63" s="69">
        <f>C66</f>
        <v>481474</v>
      </c>
      <c r="D63" s="84">
        <f>D66+D79</f>
        <v>1301743</v>
      </c>
      <c r="E63" s="84">
        <f>E66+E80</f>
        <v>1284836</v>
      </c>
      <c r="F63" s="129">
        <f t="shared" si="0"/>
        <v>-16907</v>
      </c>
    </row>
    <row r="64" spans="1:6" ht="15.75">
      <c r="A64" s="60" t="s">
        <v>78</v>
      </c>
      <c r="B64" s="17"/>
      <c r="C64" s="69">
        <f>C67</f>
        <v>449521</v>
      </c>
      <c r="D64" s="84">
        <f>D67+D68</f>
        <v>1627740</v>
      </c>
      <c r="E64" s="84">
        <f>E67+E81</f>
        <v>1636426</v>
      </c>
      <c r="F64" s="129">
        <f t="shared" si="0"/>
        <v>8686</v>
      </c>
    </row>
    <row r="65" spans="1:6" ht="15.75">
      <c r="A65" s="50" t="s">
        <v>47</v>
      </c>
      <c r="B65" s="22" t="s">
        <v>48</v>
      </c>
      <c r="C65" s="99"/>
      <c r="D65" s="74"/>
      <c r="E65" s="74"/>
      <c r="F65" s="129">
        <f t="shared" si="0"/>
        <v>0</v>
      </c>
    </row>
    <row r="66" spans="1:6" ht="15.75">
      <c r="A66" s="60" t="s">
        <v>77</v>
      </c>
      <c r="B66" s="22"/>
      <c r="C66" s="99">
        <f aca="true" t="shared" si="1" ref="C66:E67">C73</f>
        <v>481474</v>
      </c>
      <c r="D66" s="85">
        <f t="shared" si="1"/>
        <v>1301743</v>
      </c>
      <c r="E66" s="85">
        <f t="shared" si="1"/>
        <v>1275706</v>
      </c>
      <c r="F66" s="129">
        <f t="shared" si="0"/>
        <v>-26037</v>
      </c>
    </row>
    <row r="67" spans="1:6" ht="15.75">
      <c r="A67" s="60" t="s">
        <v>78</v>
      </c>
      <c r="B67" s="22"/>
      <c r="C67" s="100">
        <f t="shared" si="1"/>
        <v>449521</v>
      </c>
      <c r="D67" s="86">
        <f t="shared" si="1"/>
        <v>1627740</v>
      </c>
      <c r="E67" s="86">
        <f t="shared" si="1"/>
        <v>1627296</v>
      </c>
      <c r="F67" s="129">
        <f t="shared" si="0"/>
        <v>-444</v>
      </c>
    </row>
    <row r="68" spans="1:6" ht="15.75">
      <c r="A68" s="60" t="s">
        <v>131</v>
      </c>
      <c r="B68" s="22" t="s">
        <v>127</v>
      </c>
      <c r="C68" s="100"/>
      <c r="D68" s="86">
        <f>D80</f>
        <v>0</v>
      </c>
      <c r="E68" s="86">
        <f>E80</f>
        <v>9130</v>
      </c>
      <c r="F68" s="129">
        <f t="shared" si="0"/>
        <v>9130</v>
      </c>
    </row>
    <row r="69" spans="1:6" ht="15.75">
      <c r="A69" s="50" t="s">
        <v>49</v>
      </c>
      <c r="B69" s="17" t="s">
        <v>50</v>
      </c>
      <c r="C69" s="101"/>
      <c r="D69" s="74"/>
      <c r="E69" s="74"/>
      <c r="F69" s="129">
        <f t="shared" si="0"/>
        <v>0</v>
      </c>
    </row>
    <row r="70" spans="1:6" ht="15.75">
      <c r="A70" s="51" t="s">
        <v>51</v>
      </c>
      <c r="B70" s="17" t="s">
        <v>52</v>
      </c>
      <c r="C70" s="68"/>
      <c r="D70" s="74"/>
      <c r="E70" s="74"/>
      <c r="F70" s="129">
        <f t="shared" si="0"/>
        <v>0</v>
      </c>
    </row>
    <row r="71" spans="1:6" ht="15.75">
      <c r="A71" s="50" t="s">
        <v>47</v>
      </c>
      <c r="B71" s="17" t="s">
        <v>48</v>
      </c>
      <c r="C71" s="68"/>
      <c r="D71" s="74"/>
      <c r="E71" s="74"/>
      <c r="F71" s="129">
        <f t="shared" si="0"/>
        <v>0</v>
      </c>
    </row>
    <row r="72" spans="1:6" ht="15.75">
      <c r="A72" s="62" t="s">
        <v>53</v>
      </c>
      <c r="B72" s="17" t="s">
        <v>54</v>
      </c>
      <c r="C72" s="66"/>
      <c r="D72" s="74"/>
      <c r="E72" s="74"/>
      <c r="F72" s="129">
        <f t="shared" si="0"/>
        <v>0</v>
      </c>
    </row>
    <row r="73" spans="1:6" ht="15.75">
      <c r="A73" s="60" t="s">
        <v>77</v>
      </c>
      <c r="B73" s="17"/>
      <c r="C73" s="66">
        <v>481474</v>
      </c>
      <c r="D73" s="74">
        <v>1301743</v>
      </c>
      <c r="E73" s="74">
        <v>1275706</v>
      </c>
      <c r="F73" s="129">
        <f t="shared" si="0"/>
        <v>-26037</v>
      </c>
    </row>
    <row r="74" spans="1:6" ht="15.75">
      <c r="A74" s="60" t="s">
        <v>78</v>
      </c>
      <c r="B74" s="17"/>
      <c r="C74" s="66">
        <v>449521</v>
      </c>
      <c r="D74" s="74">
        <v>1627740</v>
      </c>
      <c r="E74" s="74">
        <v>1627296</v>
      </c>
      <c r="F74" s="129">
        <f t="shared" si="0"/>
        <v>-444</v>
      </c>
    </row>
    <row r="75" spans="1:6" ht="31.5">
      <c r="A75" s="50" t="s">
        <v>55</v>
      </c>
      <c r="B75" s="17" t="s">
        <v>56</v>
      </c>
      <c r="C75" s="102">
        <f>C76+C77+C78</f>
        <v>0</v>
      </c>
      <c r="D75" s="87">
        <f>D76+D77+D78</f>
        <v>0</v>
      </c>
      <c r="E75" s="87">
        <f>E76+E77+E78</f>
        <v>0</v>
      </c>
      <c r="F75" s="129">
        <f t="shared" si="0"/>
        <v>0</v>
      </c>
    </row>
    <row r="76" spans="1:6" ht="15.75">
      <c r="A76" s="12" t="s">
        <v>57</v>
      </c>
      <c r="B76" s="18" t="s">
        <v>58</v>
      </c>
      <c r="C76" s="103">
        <v>0</v>
      </c>
      <c r="D76" s="74">
        <v>0</v>
      </c>
      <c r="E76" s="74">
        <v>0</v>
      </c>
      <c r="F76" s="129">
        <f t="shared" si="0"/>
        <v>0</v>
      </c>
    </row>
    <row r="77" spans="1:6" ht="30">
      <c r="A77" s="12" t="s">
        <v>59</v>
      </c>
      <c r="B77" s="18" t="s">
        <v>60</v>
      </c>
      <c r="C77" s="103">
        <v>0</v>
      </c>
      <c r="D77" s="88">
        <v>0</v>
      </c>
      <c r="E77" s="88">
        <v>0</v>
      </c>
      <c r="F77" s="129">
        <f aca="true" t="shared" si="2" ref="F77:F86">E77-D77</f>
        <v>0</v>
      </c>
    </row>
    <row r="78" spans="1:6" ht="30.75" thickBot="1">
      <c r="A78" s="63" t="s">
        <v>61</v>
      </c>
      <c r="B78" s="108" t="s">
        <v>62</v>
      </c>
      <c r="C78" s="109">
        <v>0</v>
      </c>
      <c r="D78" s="110">
        <v>0</v>
      </c>
      <c r="E78" s="110">
        <v>0</v>
      </c>
      <c r="F78" s="130">
        <f t="shared" si="2"/>
        <v>0</v>
      </c>
    </row>
    <row r="79" spans="1:6" ht="31.5">
      <c r="A79" s="118" t="s">
        <v>131</v>
      </c>
      <c r="B79" s="134" t="s">
        <v>127</v>
      </c>
      <c r="C79" s="119"/>
      <c r="D79" s="136"/>
      <c r="E79" s="141"/>
      <c r="F79" s="136"/>
    </row>
    <row r="80" spans="1:6" ht="15.75">
      <c r="A80" s="132" t="s">
        <v>77</v>
      </c>
      <c r="B80" s="43"/>
      <c r="C80" s="121"/>
      <c r="D80" s="122">
        <f aca="true" t="shared" si="3" ref="D80:F81">D83</f>
        <v>0</v>
      </c>
      <c r="E80" s="135">
        <f t="shared" si="3"/>
        <v>9130</v>
      </c>
      <c r="F80" s="122">
        <f t="shared" si="3"/>
        <v>9130</v>
      </c>
    </row>
    <row r="81" spans="1:6" ht="15.75">
      <c r="A81" s="132" t="s">
        <v>78</v>
      </c>
      <c r="B81" s="43"/>
      <c r="C81" s="121"/>
      <c r="D81" s="122">
        <f t="shared" si="3"/>
        <v>0</v>
      </c>
      <c r="E81" s="135">
        <f t="shared" si="3"/>
        <v>9130</v>
      </c>
      <c r="F81" s="122">
        <f t="shared" si="3"/>
        <v>9130</v>
      </c>
    </row>
    <row r="82" spans="1:6" ht="15.75">
      <c r="A82" s="120" t="s">
        <v>130</v>
      </c>
      <c r="B82" s="43" t="s">
        <v>128</v>
      </c>
      <c r="C82" s="121"/>
      <c r="D82" s="122"/>
      <c r="E82" s="135"/>
      <c r="F82" s="129">
        <f t="shared" si="2"/>
        <v>0</v>
      </c>
    </row>
    <row r="83" spans="1:6" ht="15.75">
      <c r="A83" s="60" t="s">
        <v>77</v>
      </c>
      <c r="B83" s="43"/>
      <c r="C83" s="133"/>
      <c r="D83" s="131">
        <v>0</v>
      </c>
      <c r="E83" s="135">
        <v>9130</v>
      </c>
      <c r="F83" s="122">
        <v>9130</v>
      </c>
    </row>
    <row r="84" spans="1:6" ht="15.75">
      <c r="A84" s="60" t="s">
        <v>78</v>
      </c>
      <c r="B84" s="43"/>
      <c r="C84" s="133"/>
      <c r="D84" s="131">
        <v>0</v>
      </c>
      <c r="E84" s="135">
        <v>9130</v>
      </c>
      <c r="F84" s="122">
        <v>9130</v>
      </c>
    </row>
    <row r="85" spans="1:6" ht="16.5" thickBot="1">
      <c r="A85" s="64" t="s">
        <v>108</v>
      </c>
      <c r="B85" s="139" t="s">
        <v>63</v>
      </c>
      <c r="C85" s="138">
        <f>C12-C61</f>
        <v>-661185</v>
      </c>
      <c r="D85" s="140">
        <f>D12-D61</f>
        <v>831348.7999999998</v>
      </c>
      <c r="E85" s="104">
        <f>E12-E61</f>
        <v>831348.7999999998</v>
      </c>
      <c r="F85" s="142">
        <f t="shared" si="2"/>
        <v>0</v>
      </c>
    </row>
    <row r="86" spans="1:6" ht="16.5" thickBot="1">
      <c r="A86" s="15" t="s">
        <v>66</v>
      </c>
      <c r="B86" s="23"/>
      <c r="C86" s="137">
        <f>C12</f>
        <v>-211664</v>
      </c>
      <c r="D86" s="23">
        <f>D12</f>
        <v>2459088.8</v>
      </c>
      <c r="E86" s="23">
        <f>E12</f>
        <v>2467774.8</v>
      </c>
      <c r="F86" s="107">
        <f t="shared" si="2"/>
        <v>8686</v>
      </c>
    </row>
    <row r="87" spans="1:6" ht="16.5" thickBot="1">
      <c r="A87" s="15" t="s">
        <v>67</v>
      </c>
      <c r="B87" s="23"/>
      <c r="C87" s="105">
        <f>C61</f>
        <v>449521</v>
      </c>
      <c r="D87" s="23">
        <f>D61</f>
        <v>1627740</v>
      </c>
      <c r="E87" s="23">
        <f>E61</f>
        <v>1636426</v>
      </c>
      <c r="F87" s="23">
        <f>F61</f>
        <v>8686</v>
      </c>
    </row>
    <row r="88" spans="1:6" ht="15.75">
      <c r="A88" s="44"/>
      <c r="B88" s="45"/>
      <c r="C88" s="45"/>
      <c r="D88" s="45"/>
      <c r="E88" s="45"/>
      <c r="F88" s="45"/>
    </row>
    <row r="89" spans="1:6" ht="15.75">
      <c r="A89" s="46" t="s">
        <v>120</v>
      </c>
      <c r="B89" s="45"/>
      <c r="C89" s="45"/>
      <c r="D89" s="45"/>
      <c r="E89" s="45"/>
      <c r="F89" s="45"/>
    </row>
    <row r="90" spans="1:6" ht="12.75">
      <c r="A90" s="186" t="s">
        <v>121</v>
      </c>
      <c r="B90" s="187"/>
      <c r="C90" s="187"/>
      <c r="D90" s="187"/>
      <c r="E90" s="187"/>
      <c r="F90" s="187"/>
    </row>
    <row r="91" spans="1:6" ht="15">
      <c r="A91" s="186"/>
      <c r="B91" s="186"/>
      <c r="C91" s="186"/>
      <c r="D91" s="186"/>
      <c r="E91" s="186"/>
      <c r="F91" s="186"/>
    </row>
    <row r="92" spans="1:6" ht="15.75">
      <c r="A92" s="31"/>
      <c r="B92" s="3"/>
      <c r="C92" s="1"/>
      <c r="D92" s="1"/>
      <c r="E92" s="1"/>
      <c r="F92" s="1"/>
    </row>
    <row r="93" spans="1:6" ht="15.75">
      <c r="A93" s="36" t="s">
        <v>134</v>
      </c>
      <c r="B93" s="36" t="s">
        <v>135</v>
      </c>
      <c r="C93" s="32"/>
      <c r="D93" s="37"/>
      <c r="E93" s="37"/>
      <c r="F93" s="37"/>
    </row>
    <row r="94" spans="1:6" ht="15.75">
      <c r="A94" s="143" t="s">
        <v>136</v>
      </c>
      <c r="B94" s="35" t="s">
        <v>137</v>
      </c>
      <c r="C94" s="144"/>
      <c r="D94" s="37"/>
      <c r="E94" s="37"/>
      <c r="F94" s="37"/>
    </row>
    <row r="95" spans="1:6" ht="15.75">
      <c r="A95" s="37"/>
      <c r="B95" s="35"/>
      <c r="C95" s="144"/>
      <c r="D95" s="37"/>
      <c r="E95" s="37"/>
      <c r="F95" s="37"/>
    </row>
    <row r="96" spans="1:6" ht="15.75">
      <c r="A96" s="36"/>
      <c r="B96" s="145" t="s">
        <v>138</v>
      </c>
      <c r="C96" s="146"/>
      <c r="D96" s="37"/>
      <c r="E96" s="37"/>
      <c r="F96" s="37"/>
    </row>
    <row r="97" spans="1:6" ht="12.75" customHeight="1">
      <c r="A97" s="147" t="s">
        <v>139</v>
      </c>
      <c r="B97" s="145" t="s">
        <v>140</v>
      </c>
      <c r="C97" s="146"/>
      <c r="D97" s="37"/>
      <c r="E97" s="37"/>
      <c r="F97" s="37"/>
    </row>
    <row r="98" spans="1:6" ht="15.75">
      <c r="A98" s="147" t="s">
        <v>141</v>
      </c>
      <c r="B98" s="148"/>
      <c r="C98" s="146"/>
      <c r="D98" s="37"/>
      <c r="E98" s="37"/>
      <c r="F98" s="37"/>
    </row>
    <row r="99" spans="1:6" ht="15.75">
      <c r="A99" s="146"/>
      <c r="B99" s="145"/>
      <c r="C99" s="146"/>
      <c r="D99" s="37"/>
      <c r="E99" s="37"/>
      <c r="F99" s="37"/>
    </row>
    <row r="100" spans="1:6" ht="15.75">
      <c r="A100" s="147"/>
      <c r="B100" s="145" t="s">
        <v>142</v>
      </c>
      <c r="C100" s="146"/>
      <c r="D100" s="37"/>
      <c r="E100" s="37"/>
      <c r="F100" s="37"/>
    </row>
    <row r="101" spans="1:6" ht="15.75">
      <c r="A101" s="147" t="s">
        <v>143</v>
      </c>
      <c r="B101" s="145" t="s">
        <v>144</v>
      </c>
      <c r="C101" s="146"/>
      <c r="D101" s="37"/>
      <c r="E101" s="37"/>
      <c r="F101" s="37"/>
    </row>
    <row r="102" spans="1:6" ht="15.75">
      <c r="A102" s="147" t="s">
        <v>145</v>
      </c>
      <c r="B102" s="145"/>
      <c r="C102" s="146"/>
      <c r="D102" s="37"/>
      <c r="E102" s="37"/>
      <c r="F102" s="37"/>
    </row>
    <row r="103" spans="1:6" ht="15.75">
      <c r="A103" s="147"/>
      <c r="B103" s="145"/>
      <c r="C103" s="146"/>
      <c r="D103" s="37"/>
      <c r="E103" s="37"/>
      <c r="F103" s="37"/>
    </row>
    <row r="104" spans="1:6" ht="15.75">
      <c r="A104" s="147"/>
      <c r="B104" s="145" t="s">
        <v>146</v>
      </c>
      <c r="C104" s="146"/>
      <c r="D104" s="37"/>
      <c r="E104" s="37"/>
      <c r="F104" s="37"/>
    </row>
    <row r="105" spans="1:6" ht="15.75">
      <c r="A105" s="147" t="s">
        <v>147</v>
      </c>
      <c r="B105" s="145" t="s">
        <v>148</v>
      </c>
      <c r="C105" s="146"/>
      <c r="D105" s="37"/>
      <c r="E105" s="37"/>
      <c r="F105" s="37"/>
    </row>
    <row r="106" spans="1:6" ht="15.75">
      <c r="A106" s="146" t="s">
        <v>149</v>
      </c>
      <c r="B106" s="145"/>
      <c r="C106" s="146"/>
      <c r="D106" s="37"/>
      <c r="E106" s="37"/>
      <c r="F106" s="37"/>
    </row>
    <row r="107" spans="1:6" ht="15.75">
      <c r="A107" s="146"/>
      <c r="B107" s="145"/>
      <c r="C107" s="146"/>
      <c r="D107" s="37"/>
      <c r="E107" s="37"/>
      <c r="F107" s="37"/>
    </row>
    <row r="108" spans="1:6" ht="15.75">
      <c r="A108" s="146"/>
      <c r="B108" s="145" t="s">
        <v>150</v>
      </c>
      <c r="C108" s="146"/>
      <c r="D108" s="37"/>
      <c r="E108" s="37"/>
      <c r="F108" s="37"/>
    </row>
    <row r="109" spans="1:6" ht="15.75">
      <c r="A109" s="147" t="s">
        <v>151</v>
      </c>
      <c r="B109" s="145" t="s">
        <v>152</v>
      </c>
      <c r="C109" s="149"/>
      <c r="D109" s="37"/>
      <c r="E109" s="37"/>
      <c r="F109" s="37"/>
    </row>
    <row r="110" spans="1:6" ht="15.75">
      <c r="A110" s="147" t="s">
        <v>153</v>
      </c>
      <c r="B110" s="149"/>
      <c r="C110" s="150"/>
      <c r="D110" s="37"/>
      <c r="E110" s="37"/>
      <c r="F110" s="37"/>
    </row>
    <row r="111" spans="1:6" ht="15.75">
      <c r="A111" s="38"/>
      <c r="B111" s="3"/>
      <c r="C111" s="4"/>
      <c r="D111" s="1"/>
      <c r="E111" s="1"/>
      <c r="F111" s="1"/>
    </row>
    <row r="112" spans="1:6" ht="15.75">
      <c r="A112" s="38"/>
      <c r="B112" s="3"/>
      <c r="C112" s="1"/>
      <c r="D112" s="1"/>
      <c r="E112" s="1"/>
      <c r="F112" s="1"/>
    </row>
    <row r="113" spans="1:6" ht="15.75">
      <c r="A113" s="1"/>
      <c r="B113" s="3"/>
      <c r="C113" s="4"/>
      <c r="D113" s="1"/>
      <c r="E113" s="1"/>
      <c r="F113" s="1"/>
    </row>
    <row r="114" spans="1:6" ht="15.75">
      <c r="A114" s="1"/>
      <c r="B114" s="3"/>
      <c r="C114" s="4"/>
      <c r="D114" s="1"/>
      <c r="E114" s="1"/>
      <c r="F114" s="1"/>
    </row>
    <row r="115" spans="1:6" ht="15.75">
      <c r="A115" s="1"/>
      <c r="B115" s="3"/>
      <c r="C115" s="4"/>
      <c r="D115" s="1"/>
      <c r="E115" s="1"/>
      <c r="F115" s="1"/>
    </row>
    <row r="116" spans="1:6" ht="15.75">
      <c r="A116" s="1"/>
      <c r="B116" s="3"/>
      <c r="C116" s="4"/>
      <c r="D116" s="1"/>
      <c r="E116" s="1"/>
      <c r="F116" s="1"/>
    </row>
    <row r="117" spans="1:6" ht="15.75">
      <c r="A117" s="1"/>
      <c r="B117" s="3"/>
      <c r="C117" s="4"/>
      <c r="D117" s="1"/>
      <c r="E117" s="1"/>
      <c r="F117" s="1"/>
    </row>
    <row r="118" spans="1:6" ht="15.75">
      <c r="A118" s="1"/>
      <c r="B118" s="1"/>
      <c r="C118" s="1"/>
      <c r="D118" s="1"/>
      <c r="E118" s="1"/>
      <c r="F118" s="1"/>
    </row>
    <row r="119" spans="1:6" ht="15.75">
      <c r="A119" s="1"/>
      <c r="B119" s="1"/>
      <c r="C119" s="1"/>
      <c r="D119" s="1"/>
      <c r="E119" s="1"/>
      <c r="F119" s="1"/>
    </row>
    <row r="120" spans="1:2" ht="15.75">
      <c r="A120" s="1"/>
      <c r="B120" s="13"/>
    </row>
    <row r="121" ht="15.75">
      <c r="A121" s="1"/>
    </row>
    <row r="122" ht="15">
      <c r="A122" s="6"/>
    </row>
  </sheetData>
  <sheetProtection/>
  <mergeCells count="11">
    <mergeCell ref="F8:F10"/>
    <mergeCell ref="A90:F90"/>
    <mergeCell ref="A91:F91"/>
    <mergeCell ref="B2:E2"/>
    <mergeCell ref="A4:C4"/>
    <mergeCell ref="A6:B6"/>
    <mergeCell ref="A8:A10"/>
    <mergeCell ref="B8:B10"/>
    <mergeCell ref="C8:C10"/>
    <mergeCell ref="D8:D10"/>
    <mergeCell ref="E8:E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Luciana DRAGOMIR</dc:creator>
  <cp:keywords/>
  <dc:description/>
  <cp:lastModifiedBy>Mihaela ENE</cp:lastModifiedBy>
  <cp:lastPrinted>2019-08-19T12:03:09Z</cp:lastPrinted>
  <dcterms:created xsi:type="dcterms:W3CDTF">2016-02-19T08:24:46Z</dcterms:created>
  <dcterms:modified xsi:type="dcterms:W3CDTF">2019-08-20T15:35:31Z</dcterms:modified>
  <cp:category/>
  <cp:version/>
  <cp:contentType/>
  <cp:contentStatus/>
</cp:coreProperties>
</file>