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570" windowHeight="11595" tabRatio="837" activeTab="0"/>
  </bookViews>
  <sheets>
    <sheet name=" anexa 1centralizat MM" sheetId="1" r:id="rId1"/>
    <sheet name=" anexa 1centralizat CD" sheetId="2" r:id="rId2"/>
  </sheets>
  <definedNames>
    <definedName name="_xlnm.Print_Area" localSheetId="1">' anexa 1centralizat CD'!$A$2:$G$134</definedName>
    <definedName name="_xlnm.Print_Area" localSheetId="0">' anexa 1centralizat MM'!$A$2:$G$141</definedName>
    <definedName name="_xlnm.Print_Titles" localSheetId="1">' anexa 1centralizat CD'!$10:$13</definedName>
    <definedName name="_xlnm.Print_Titles" localSheetId="0">' anexa 1centralizat MM'!$17:$20</definedName>
  </definedNames>
  <calcPr fullCalcOnLoad="1"/>
</workbook>
</file>

<file path=xl/sharedStrings.xml><?xml version="1.0" encoding="utf-8"?>
<sst xmlns="http://schemas.openxmlformats.org/spreadsheetml/2006/main" count="374" uniqueCount="167">
  <si>
    <t>ADMINISTRAŢIA FONDULUI PENTRU MEDIU</t>
  </si>
  <si>
    <t>Anexa Nr.1</t>
  </si>
  <si>
    <t xml:space="preserve">     </t>
  </si>
  <si>
    <t>mii lei</t>
  </si>
  <si>
    <t>Denumire indicator</t>
  </si>
  <si>
    <t>Cod</t>
  </si>
  <si>
    <t>TOTAL  VENITURI</t>
  </si>
  <si>
    <t xml:space="preserve">  I.  VENITURI CURENTE</t>
  </si>
  <si>
    <t xml:space="preserve"> A.  VENITURI FISCALE</t>
  </si>
  <si>
    <t>A4.  IMPOZITE ŞI TAXE PE BUNURI ŞI SERVICII</t>
  </si>
  <si>
    <t>Taxe pe utilizarea bunurilor, autorizarea utilizării bunurilor sau pe desfăşurarea de activităţi</t>
  </si>
  <si>
    <t>16.10</t>
  </si>
  <si>
    <t>Timbrul de mediu pentru autovehicule</t>
  </si>
  <si>
    <t>16.10.09</t>
  </si>
  <si>
    <t xml:space="preserve"> A6.  ALTE IMPOZITE ŞI TAXE FISCALE</t>
  </si>
  <si>
    <t>18.10</t>
  </si>
  <si>
    <t xml:space="preserve"> Alte impozite şi taxe fiscale</t>
  </si>
  <si>
    <t>18.10.50</t>
  </si>
  <si>
    <t>01</t>
  </si>
  <si>
    <t>b) taxele pentru emisiile de poluanţi în atmosferă, datorate de operatorii economici deţinători de surse staţionare a căror utilizare afectează factorii de mediu</t>
  </si>
  <si>
    <t>02</t>
  </si>
  <si>
    <t>03</t>
  </si>
  <si>
    <t>04</t>
  </si>
  <si>
    <t>e) o contribuţie de 2% din valoarea substanţelor clasificate prin acte normative ca fiind periculoase pentru mediu, introduse pe piaţa naţională de către operatorii economici</t>
  </si>
  <si>
    <t>05</t>
  </si>
  <si>
    <t>06</t>
  </si>
  <si>
    <t>i) o contribuţie de 2 lei/kg anvelopă, datorată de operatorii economici care introduc pe piaţa naţională  anvelope noi şi/sau uzate destinate reutilizării, pentru diferenţa dintre cantităţile de anvelope corespunzătoare obligaţiilor anuale de gestionare prevăzute în legislaţia în vigoare şi cantităţile efectiv gestionate</t>
  </si>
  <si>
    <t>09</t>
  </si>
  <si>
    <t>j) o contribuţie de 3% din suma care se încasează anual pentru gestionarea fondurilor de vânătoare, plătită de către gestionarii fondurilor de vânătoare</t>
  </si>
  <si>
    <t>10</t>
  </si>
  <si>
    <t>14</t>
  </si>
  <si>
    <t>16</t>
  </si>
  <si>
    <t>17</t>
  </si>
  <si>
    <t>s) o taxă de 0,3 lei/kg, aplicată o singură dată cantităților de uleiuri, pe bază minerală, semisintetice, sintetice, cu sau fără adaosuri, datorată de către operatorii economici care introduc pe piața națională astfel de produse. Taxa se evidențiază distinct pe documentele de vânzare.</t>
  </si>
  <si>
    <t>19</t>
  </si>
  <si>
    <t>20</t>
  </si>
  <si>
    <t>21</t>
  </si>
  <si>
    <t>C.VENITURI NEFISCALE</t>
  </si>
  <si>
    <t xml:space="preserve"> C1.VENITURI DIN PROPRIETATE</t>
  </si>
  <si>
    <t>30.10</t>
  </si>
  <si>
    <t>Venituri din vânzarea certificatelor de emisii de gaze cu efect de seră</t>
  </si>
  <si>
    <t>30.10.11</t>
  </si>
  <si>
    <t xml:space="preserve"> VENITURI DIN DOBÂNZI</t>
  </si>
  <si>
    <t>31.10</t>
  </si>
  <si>
    <t>Alte venituri din dobânzi</t>
  </si>
  <si>
    <t>31.10.03</t>
  </si>
  <si>
    <t>TOTAL  CHELTUIELI</t>
  </si>
  <si>
    <t xml:space="preserve"> CHELTUIELI CURENTE  </t>
  </si>
  <si>
    <t xml:space="preserve">                            CHELTUIELI  DE  PERSONAL</t>
  </si>
  <si>
    <t xml:space="preserve">                            BUNURI ŞI SERVICII</t>
  </si>
  <si>
    <t xml:space="preserve">ALTE TRANSFERURI </t>
  </si>
  <si>
    <t>55</t>
  </si>
  <si>
    <t>VIII. PROIECTE CU FINANŢARE DIN FONDURI EXTERNE NERAMBURSABILE (FEN) POSTADERARE</t>
  </si>
  <si>
    <t>56</t>
  </si>
  <si>
    <t>Mecanismul financiar SEE</t>
  </si>
  <si>
    <t>56.17</t>
  </si>
  <si>
    <t>Alte cheltuieli ocazionate de implementarea programelor cu finanțare din FEN</t>
  </si>
  <si>
    <t>56.23</t>
  </si>
  <si>
    <t>Transferuri reprezentând cofinanțare publică în cadrul programului SEE, pentru promotorii de proiect/beneficiarii instituții publice</t>
  </si>
  <si>
    <t>56.35</t>
  </si>
  <si>
    <t>Transferuri reprezentând cofinanțare publică în cadrul programului SEE, pentru promotorii de proiect/beneficiarii alții decât instituții publice</t>
  </si>
  <si>
    <t>56.37</t>
  </si>
  <si>
    <t xml:space="preserve">                                CHELTUIELI DE CAPITAL</t>
  </si>
  <si>
    <t xml:space="preserve">                            ACTIVE NEFINANCIARE</t>
  </si>
  <si>
    <t xml:space="preserve">DEFICIT/EXCEDENT </t>
  </si>
  <si>
    <t>2</t>
  </si>
  <si>
    <t xml:space="preserve">Total venituri </t>
  </si>
  <si>
    <t xml:space="preserve">Total cheltuieli </t>
  </si>
  <si>
    <t>f) o contribuţie de 2% din veniturile realizate din vânzarea masei lemnoase şi/sau a materialelor lemnoase obţinute de către administratorul, respectiv proprietarul pădurii, cu excepţia lemnelor de foc, arborilor şi arbuştilor ornamentali, pomilor de Crăciun,răchitei şi puieţilor</t>
  </si>
  <si>
    <t>n) cuantumul taxelor  pentru emiterea avizelor, acordurilor şi a autorizaţiilor de mediu</t>
  </si>
  <si>
    <t>v) o contribuţie de 2 lei/kg, datorată de operatorii economici autorizaţi pentru preluarea obligaţiilor anuale de valorificare a deşeurilor de ambalaje, respectiv de gestionare a anvelopelor uzate, plata făcându-se pentru diferenţa dintre cantităţile de deşeuri corespunzătoare obiectivelor anuale, stabilite de legislaţia în vigoare, şi cantităţile efectiv valorificate, respectiv gestionate în numele clienţilor pentru care au preluat obligaţiile;</t>
  </si>
  <si>
    <t xml:space="preserve">         III. OPERAȚIUNI FINANCIARE</t>
  </si>
  <si>
    <t>40.15</t>
  </si>
  <si>
    <t>Sume utilizate de alte instituții din excedentul anului precedent</t>
  </si>
  <si>
    <t>40.15.03</t>
  </si>
  <si>
    <t>46.10</t>
  </si>
  <si>
    <t>Alte sume primite din fonduri de la Uniunea Europeană pentru programele operaționale finanțate în cadrul obiectivului convergență</t>
  </si>
  <si>
    <t>46.10.03</t>
  </si>
  <si>
    <t>22</t>
  </si>
  <si>
    <t>23</t>
  </si>
  <si>
    <t>24</t>
  </si>
  <si>
    <t>x) o contribuţie de 4 lei/kg de baterii şi acumulatori portabili, datorată de operatorii economici care introduc pe piaţa naţională baterii şi acumulatori portabili</t>
  </si>
  <si>
    <t>I. Credite de angajament</t>
  </si>
  <si>
    <t>II.Credite bugetare</t>
  </si>
  <si>
    <t>3</t>
  </si>
  <si>
    <t xml:space="preserve">                                BUGETUL DE  VENITURI  ŞI  CHELTUIELI  AL FONDULUI PENTRU MEDIU ŞI AL  </t>
  </si>
  <si>
    <t>11</t>
  </si>
  <si>
    <t>59.40</t>
  </si>
  <si>
    <t>Sume aferente persoanelor cu handicap neîncadrate</t>
  </si>
  <si>
    <t>59</t>
  </si>
  <si>
    <t>c) contribuția pentru economia circulară încasată de la proprietarii sau, după caz, administratorii de depozite pentru deşeurile municipale destinate a fi eliminate prin depozitare</t>
  </si>
  <si>
    <t>d) o contribuţie de 2 lei/kg, datorată de operatorii economici care introduc pe piaţa naţională bunuri ambalate, care distribuie pentru prima dată pe piaţa naţională ambalaje de desfacere şi de operatorii economici care închiriază, sub orice formă, cu titlu profesional,ambalaje, pentru diferenţa dintre cantităţile de deşeuri de ambalaje corespunzătoare obiectivelor minime de valorificare sau incinerare în instalaţii de incinerare cu recuperare de energie şi de valorificare prin reciclare şi cantităţile de deşeuri de ambalaje încredințate spre valorificare sau incinerare în instalaţii de incinerare cu recuperare de energie şi valorificate prin reciclare</t>
  </si>
  <si>
    <t>k) donații, sponsorizări, asistență financiară din partea persoanelor fizice sau juridice române ori străine și a organizațiilor sau organismelor internaționale</t>
  </si>
  <si>
    <t>l) sumele încasate din restituirea finanțărilor acordate, dobânzi, penalități de orice fel, alte operațiuni financiare derulate din sursele financiare ale Fondului pentru mediu</t>
  </si>
  <si>
    <t>m) sumele încasate de la manifestări organizate în beneficiul Fondului pentru mediu</t>
  </si>
  <si>
    <t>12</t>
  </si>
  <si>
    <t>13</t>
  </si>
  <si>
    <t>o) dobânzi și penalități de orice fel datorate de către debitorii Fondului pentru mediu</t>
  </si>
  <si>
    <t>15</t>
  </si>
  <si>
    <t>p) o contribuţie de 50 lei/tonă, datorată de unităţile administrativ-teritoriale sau, după caz, subdiviziunile administrativ-teritoriale ale municipiilor, în cazul neîndeplinirii obiectivului anual de reducere a cantităţilor de deşeuri eliminate prin depozitare din deșeurile municipale colectate prin operatorii serviciului public de salubrizare plata făcându-se pentru diferenţa dintre cantitatea corespunzătoare obiectivului anual și cantitatea  efectiv încredințată spre reciclare și alte forme de valorificare</t>
  </si>
  <si>
    <t>q) ecotaxa, în valoare de 0,1lei/bucată, aplicată pungilor şi sacoşelor pentru cumpărături, cu mâner integrat sau aplicat, fabricate din materiale obţinute din resurse neregenerabile, definite potrivit Ordonanţei de urgenţă a Guvernului nr.195/2005 privind protecţia mediului, aprobată cu modificări şi completări prin Legea nr.265/2006, cu modificările şi completările ulterioare, încasată de la operatorii economici care introduc pe piaţa naţională astfel de ambalaje de desfacere. Ecotaxa se evidențiază distinct pe documentele de vânzare , iar valoarea acesteia se afișează vizibil la punctul de vânzare, în vederea  informării consumatorilor finali</t>
  </si>
  <si>
    <t>ș) sumele încasate ca urmare a aplicării penalității de 100 euro, echivalentă în lei la cursul de schimb leu/euro al BNR valabil la data de 1 mai a anului respectiv, pentru fiecare tonă de dioxid de carbon echivalent emisă, plătită de către operatorul sau operatorul de aeronave care nu a restituit certificatele de emisii de gaze cu efect de seră corespunzătoare emisiilor de gaze cu efect de seră generate în anul anterior, penalitate care crește anual în conformitate cu indicele european al prețurilor de consum, potrivit prevederilor legale în vigoare</t>
  </si>
  <si>
    <t>ț) suma reprezentând contravaloarea certificatelor verzi neachizitionate, achitată conform prevederilor art.12 alin.(2) din Legea nr.220/2008 pentru stabilirea sistemului de promovare a producerii din surse regenerabile de energie, republicată, cu modificările și completările ulterioare</t>
  </si>
  <si>
    <t>u) contravaloarea în lei a sumei obținute în urma scoaterii la licitație, în condițiile legii, a certificatelor de emisii rămase neutilizate din rezerva pentru proiectele de tip implementare în comun pentru România din perioada 2008-2012 din cadrul schemei de comercializare a certificatelor de emisii de gaze cu efect de seră</t>
  </si>
  <si>
    <t xml:space="preserve"> w) o contribuţie datorată de operatorii economici care introduc pe piaţa naţională echipamente electrice şi electronice</t>
  </si>
  <si>
    <t>y) o contribuție datorată de operatorii economici autorizați pentru preluarea obligațiilor anuale de colectare a deșeurilor de echipamente electrice și electronice, respectiv o contribuție de 4 lei/kg de baterii și acumulatori portabili datorată de operatorii economici autorizați pentru preluarea obligațiilor anuale de colectare a deșeurilor de baterii și acumulatori portabili</t>
  </si>
  <si>
    <t>25</t>
  </si>
  <si>
    <t>26</t>
  </si>
  <si>
    <t>EXECUȚIE LA 31.12.2018</t>
  </si>
  <si>
    <t>PROGRAM 2019</t>
  </si>
  <si>
    <r>
      <t xml:space="preserve"> </t>
    </r>
    <r>
      <rPr>
        <b/>
        <sz val="14"/>
        <rFont val="Arial"/>
        <family val="2"/>
      </rPr>
      <t xml:space="preserve">XI. ALTE CHELTUIELI </t>
    </r>
  </si>
  <si>
    <t xml:space="preserve"> a) o contribuţie de 3% din veniturile realizate din vânzarea deşeurilor metalice feroase şi neferoase, obţinute de către generatorul deşeurilor, persoană fizică sau juridică. Sumele se reţin prin stopaj la sursă de către operatorii economici care desfăşoară activităţi de colectare şi/sau valorificare a deşeurilor, care au obligaţia să le vireze la Fondul pentru mediu</t>
  </si>
  <si>
    <t>57.02</t>
  </si>
  <si>
    <t>Ajutoare sociale</t>
  </si>
  <si>
    <t>59.17</t>
  </si>
  <si>
    <t>Despăgubiri civile</t>
  </si>
  <si>
    <t xml:space="preserve">                              ADMINISTRAŢIEI FONDULUI PENTRU MEDIU PENTRU ANUL 2019</t>
  </si>
  <si>
    <t>Director Direcția Generală Administrare Fiscală</t>
  </si>
  <si>
    <t>Aurelian DOBRE</t>
  </si>
  <si>
    <t>Director Direcția Evidență și Colectare</t>
  </si>
  <si>
    <t>Carmen DRAGNEA</t>
  </si>
  <si>
    <t>Director Direcția Inspecție Fiscală</t>
  </si>
  <si>
    <t>Laurențiu TOMESCU</t>
  </si>
  <si>
    <t>Director Direcția Economică</t>
  </si>
  <si>
    <t>Iuliana DECU</t>
  </si>
  <si>
    <t xml:space="preserve">APROBAT </t>
  </si>
  <si>
    <t xml:space="preserve">ORDONATOR PRINCIPAL DE CREDITE </t>
  </si>
  <si>
    <t>Program 2019 rectificat</t>
  </si>
  <si>
    <t>Modificări +/-</t>
  </si>
  <si>
    <t>5=4-3</t>
  </si>
  <si>
    <t xml:space="preserve">        IV.  SUBVENTII</t>
  </si>
  <si>
    <t>Subventii de la bugetul de stat</t>
  </si>
  <si>
    <t xml:space="preserve">    ALTE SUME PRIMITE DE LA UE</t>
  </si>
  <si>
    <t>Sume alocate pentru Fondul pentru mediu</t>
  </si>
  <si>
    <t>42.10.78</t>
  </si>
  <si>
    <t>42.10</t>
  </si>
  <si>
    <t xml:space="preserve">                                           Cornel BREZUICĂ</t>
  </si>
  <si>
    <t xml:space="preserve">                                             Președinte </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</si>
  <si>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</si>
  <si>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</si>
  <si>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Sume primite de la UE/alți donatori în contul plăților efectuate și prefinanțări aferente cadrului financiar 2014-2020</t>
  </si>
  <si>
    <t>48.10</t>
  </si>
  <si>
    <t>Fondul European de Dezvoltare Regională (FEDR)</t>
  </si>
  <si>
    <t>48.10.01</t>
  </si>
  <si>
    <t xml:space="preserve"> X. Proiecte cu finanțare din fonduri externe  nerambursabile aferente cadrului financiar 2014-2020</t>
  </si>
  <si>
    <t>58</t>
  </si>
  <si>
    <t>IX. ASISTENȚĂ SOCIALĂ</t>
  </si>
  <si>
    <t xml:space="preserve">    Cornel BREZUICĂ</t>
  </si>
  <si>
    <t xml:space="preserve">Vicepreședinte </t>
  </si>
  <si>
    <t>Dorin Octavian CORCHEȘ</t>
  </si>
  <si>
    <t>Director Direcția Generală Proiecte</t>
  </si>
  <si>
    <t>Andrei IORGULESCU</t>
  </si>
  <si>
    <t>Director Direcția Implementare Proiecte</t>
  </si>
  <si>
    <t>Elena LEHOVIDA</t>
  </si>
  <si>
    <t>Director Direcția Evaluare Proiecte și strategii programe</t>
  </si>
  <si>
    <t>Anca CRISTEA</t>
  </si>
  <si>
    <t xml:space="preserve">Director Direcția Juridică </t>
  </si>
  <si>
    <t>Emilia PAVEL</t>
  </si>
  <si>
    <t>Mihaela ENE</t>
  </si>
  <si>
    <t xml:space="preserve">         Președinte </t>
  </si>
  <si>
    <t xml:space="preserve"> a) o contribuţie de 2% din veniturile realizate din vânzarea deşeurilor , obţinute de către deținătorul deşeurilor, persoană fizică sau juridică. Sumele se reţin  la sursă de către operatorii economici care desfăşoară activităţi de colectare şi/sau valorificare a deşeurilor, care au obligaţia să le vireze la Fondul pentru mediu</t>
  </si>
  <si>
    <t>c) contribuția pentru economia circulară încasată de la proprietarii sau, după caz, administratorii de depozite pentru deşeurile municipale, deșeuri din construcții și desființări destinate a fi eliminate prin depozitare</t>
  </si>
  <si>
    <t xml:space="preserve">l) sumele încasate din restituirea finanțărilor acordate și accesoriile aferente acestora </t>
  </si>
  <si>
    <t>p) o contribuţie de 50 lei/tonă, datorată de unităţile administrativ-teritoriale sau, după caz, subdiviziunile administrativ-teritoriale ale municipiilor, în cazul neîndeplinirii obiectivului anual de reducere a cantităţilor de deşeuri eliminate prin depozitare din deșeurile municipale , plata făcându-se pentru diferenţa dintre cantitatea corespunzătoare obiectivului anual și cantitatea  efectiv încredințată spre reciclare și alte forme de valorificare</t>
  </si>
  <si>
    <t>u) sumele virate potrivit Ordonanței de urgență a Guvernului nr.115/2011, aprobatî prin Legea nr.163/2012, cu modificările și completările ulterioare, reprezentând contravaloarea în lei a sumelor obținute în urma scoaterii la licitație a certificatelor  de emisii de gaze cu efect de seră;</t>
  </si>
  <si>
    <t>q) ecotaxa, în valoare de 0,15lei/bucată, aplicată pungilor de transport, cu excepția celor fabricate din materialele care respectă cerințele SR EN 13432:2002; ecotaxa se încasează de la operatorii economici care introduc pe piața națională astfel de ambalaje de desfacere și se evidențiază distinct pe documentele de vânzar, iar valoarea acesteia se afișează la loc vizibilla punctul de vânzare, în vederea informării consumatorilor finali;</t>
  </si>
  <si>
    <t>v) o contribuţie de 2 lei/kg, datorată de operatorii economici autorizaţi pentru preluarea obligaţiilor anuale de valorificare a deşeurilor de ambalaje, respectiv de gestionare a anvelopelor uzate, plata făcându-se pentru diferenţa dintre cantităţile de deşeuri corespunzătoare obiectivelor anuale, stabilite de legislaţia în vigoare, şi cantităţile încredințate spre valorificare, respectiv gestionate în numele clienţilor pentru care au preluat obligaţiile;</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</si>
</sst>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 #,##0_-;_-* &quot;-&quot;_-;_-@_-"/>
    <numFmt numFmtId="165" formatCode="_-* #,##0.00_-;\-* #,##0.00_-;_-* &quot;-&quot;??_-;_-@_-"/>
    <numFmt numFmtId="166" formatCode="_-* #,##0\ _L_e_i_-;\-* #,##0\ _L_e_i_-;_-* &quot;-&quot;\ _L_e_i_-;_-@_-"/>
    <numFmt numFmtId="167" formatCode="_-* #,##0.00\ _L_e_i_-;\-* #,##0.00\ _L_e_i_-;_-* &quot;-&quot;??\ _L_e_i_-;_-@_-"/>
    <numFmt numFmtId="168" formatCode="#,##0\ &quot;RON&quot;;\-#,##0\ &quot;RON&quot;"/>
    <numFmt numFmtId="169" formatCode="#,##0\ &quot;RON&quot;;[Red]\-#,##0\ &quot;RON&quot;"/>
    <numFmt numFmtId="170" formatCode="#,##0.00\ &quot;RON&quot;;\-#,##0.00\ &quot;RON&quot;"/>
    <numFmt numFmtId="171" formatCode="#,##0.00\ &quot;RON&quot;;[Red]\-#,##0.00\ &quot;RON&quot;"/>
    <numFmt numFmtId="172" formatCode="_-* #,##0\ &quot;RON&quot;_-;\-* #,##0\ &quot;RON&quot;_-;_-* &quot;-&quot;\ &quot;RON&quot;_-;_-@_-"/>
    <numFmt numFmtId="173" formatCode="_-* #,##0\ _R_O_N_-;\-* #,##0\ _R_O_N_-;_-* &quot;-&quot;\ _R_O_N_-;_-@_-"/>
    <numFmt numFmtId="174" formatCode="_-* #,##0.00\ &quot;RON&quot;_-;\-* #,##0.00\ &quot;RON&quot;_-;_-* &quot;-&quot;??\ &quot;RON&quot;_-;_-@_-"/>
    <numFmt numFmtId="175" formatCode="_-* #,##0.00\ _R_O_N_-;\-* #,##0.00\ _R_O_N_-;_-* &quot;-&quot;??\ _R_O_N_-;_-@_-"/>
    <numFmt numFmtId="176" formatCode="_-* #,##0\ _L_E_I_-;\-* #,##0\ _L_E_I_-;_-* &quot;-&quot;\ _L_E_I_-;_-@_-"/>
    <numFmt numFmtId="177" formatCode="_-* #,##0.00\ _L_E_I_-;\-* #,##0.00\ _L_E_I_-;_-* &quot;-&quot;??\ _L_E_I_-;_-@_-"/>
  </numFmts>
  <fonts count="51">
    <font>
      <sz val="10"/>
      <name val="Arial"/>
      <family val="2"/>
    </font>
    <font>
      <b/>
      <sz val="12"/>
      <name val="Arial"/>
      <family val="2"/>
    </font>
    <font>
      <sz val="12"/>
      <name val="Arial"/>
      <family val="2"/>
    </font>
    <font>
      <b/>
      <sz val="12"/>
      <name val="Times New Roman"/>
      <family val="1"/>
    </font>
    <font>
      <sz val="8"/>
      <name val="Arial"/>
      <family val="2"/>
    </font>
    <font>
      <sz val="10"/>
      <name val="Arial-T&amp;M"/>
      <family val="0"/>
    </font>
    <font>
      <b/>
      <sz val="14"/>
      <name val="Arial"/>
      <family val="2"/>
    </font>
    <font>
      <b/>
      <sz val="11"/>
      <name val="Arial"/>
      <family val="2"/>
    </font>
    <font>
      <b/>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medium"/>
      <right style="medium"/>
      <top style="thin"/>
      <bottom style="thin"/>
    </border>
    <border>
      <left style="medium">
        <color indexed="8"/>
      </left>
      <right style="medium">
        <color indexed="8"/>
      </right>
      <top>
        <color indexed="63"/>
      </top>
      <bottom style="thin">
        <color indexed="8"/>
      </bottom>
    </border>
    <border>
      <left>
        <color indexed="63"/>
      </left>
      <right style="medium">
        <color indexed="8"/>
      </right>
      <top>
        <color indexed="63"/>
      </top>
      <bottom>
        <color indexed="63"/>
      </bottom>
    </border>
    <border>
      <left style="medium"/>
      <right style="thin"/>
      <top style="thin"/>
      <bottom style="thin"/>
    </border>
    <border>
      <left>
        <color indexed="63"/>
      </left>
      <right style="medium">
        <color indexed="8"/>
      </right>
      <top style="thin"/>
      <bottom style="thin"/>
    </border>
    <border>
      <left style="medium">
        <color indexed="8"/>
      </left>
      <right style="medium">
        <color indexed="8"/>
      </right>
      <top>
        <color indexed="63"/>
      </top>
      <bottom style="thin"/>
    </border>
    <border>
      <left style="medium">
        <color indexed="8"/>
      </left>
      <right style="medium">
        <color indexed="8"/>
      </right>
      <top style="thin">
        <color indexed="8"/>
      </top>
      <bottom style="thin"/>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style="thin">
        <color indexed="8"/>
      </top>
      <bottom style="medium"/>
    </border>
    <border>
      <left style="medium">
        <color indexed="8"/>
      </left>
      <right>
        <color indexed="63"/>
      </right>
      <top>
        <color indexed="63"/>
      </top>
      <bottom style="medium"/>
    </border>
    <border>
      <left style="medium"/>
      <right style="medium"/>
      <top style="medium"/>
      <bottom style="medium"/>
    </border>
    <border>
      <left style="medium"/>
      <right style="medium">
        <color indexed="8"/>
      </right>
      <top>
        <color indexed="63"/>
      </top>
      <bottom style="thin">
        <color indexed="8"/>
      </bottom>
    </border>
    <border>
      <left style="medium"/>
      <right style="medium">
        <color indexed="8"/>
      </right>
      <top style="thin">
        <color indexed="8"/>
      </top>
      <bottom style="thin">
        <color indexed="8"/>
      </bottom>
    </border>
    <border>
      <left style="medium"/>
      <right>
        <color indexed="63"/>
      </right>
      <top style="thin">
        <color indexed="8"/>
      </top>
      <bottom style="thin">
        <color indexed="8"/>
      </bottom>
    </border>
    <border>
      <left style="medium"/>
      <right style="medium">
        <color indexed="8"/>
      </right>
      <top style="thin">
        <color indexed="8"/>
      </top>
      <bottom>
        <color indexed="63"/>
      </bottom>
    </border>
    <border>
      <left style="medium"/>
      <right style="medium">
        <color indexed="8"/>
      </right>
      <top style="thin">
        <color indexed="8"/>
      </top>
      <bottom style="thin"/>
    </border>
    <border>
      <left style="medium"/>
      <right style="medium">
        <color indexed="8"/>
      </right>
      <top style="medium">
        <color indexed="8"/>
      </top>
      <bottom>
        <color indexed="63"/>
      </bottom>
    </border>
    <border>
      <left style="medium"/>
      <right style="thin"/>
      <top style="thin"/>
      <bottom>
        <color indexed="63"/>
      </bottom>
    </border>
    <border>
      <left style="medium">
        <color indexed="8"/>
      </left>
      <right style="medium">
        <color indexed="8"/>
      </right>
      <top style="thin">
        <color indexed="8"/>
      </top>
      <bottom>
        <color indexed="63"/>
      </bottom>
    </border>
    <border>
      <left style="medium"/>
      <right style="thin"/>
      <top>
        <color indexed="63"/>
      </top>
      <bottom style="thin"/>
    </border>
    <border>
      <left style="medium"/>
      <right style="medium"/>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color indexed="63"/>
      </top>
      <bottom style="thin">
        <color indexed="8"/>
      </bottom>
    </border>
    <border>
      <left style="medium">
        <color indexed="8"/>
      </left>
      <right>
        <color indexed="63"/>
      </right>
      <top>
        <color indexed="63"/>
      </top>
      <bottom>
        <color indexed="63"/>
      </bottom>
    </border>
    <border>
      <left style="thin"/>
      <right>
        <color indexed="63"/>
      </right>
      <top style="thin"/>
      <bottom style="thin"/>
    </border>
    <border>
      <left style="medium">
        <color indexed="8"/>
      </left>
      <right>
        <color indexed="63"/>
      </right>
      <top style="thin">
        <color indexed="8"/>
      </top>
      <bottom style="thin"/>
    </border>
    <border>
      <left style="medium">
        <color indexed="8"/>
      </left>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color indexed="63"/>
      </bottom>
    </border>
    <border>
      <left style="medium"/>
      <right style="medium"/>
      <top>
        <color indexed="63"/>
      </top>
      <bottom style="thin">
        <color indexed="8"/>
      </bottom>
    </border>
    <border>
      <left style="medium"/>
      <right style="medium"/>
      <top style="thin">
        <color indexed="8"/>
      </top>
      <bottom style="thin"/>
    </border>
    <border>
      <left style="medium"/>
      <right style="medium"/>
      <top style="thin">
        <color indexed="8"/>
      </top>
      <bottom style="medium"/>
    </border>
    <border>
      <left style="medium"/>
      <right>
        <color indexed="63"/>
      </right>
      <top>
        <color indexed="63"/>
      </top>
      <bottom style="thin"/>
    </border>
    <border>
      <left style="medium">
        <color indexed="8"/>
      </left>
      <right style="medium"/>
      <top style="thin">
        <color indexed="8"/>
      </top>
      <bottom style="thin">
        <color indexed="8"/>
      </bottom>
    </border>
    <border>
      <left style="thin"/>
      <right style="thin"/>
      <top style="thin"/>
      <bottom style="thin"/>
    </border>
    <border>
      <left style="medium">
        <color indexed="8"/>
      </left>
      <right style="medium"/>
      <top>
        <color indexed="63"/>
      </top>
      <bottom>
        <color indexed="63"/>
      </bottom>
    </border>
    <border>
      <left style="medium"/>
      <right>
        <color indexed="63"/>
      </right>
      <top style="thin"/>
      <bottom style="thin"/>
    </border>
    <border>
      <left style="medium"/>
      <right>
        <color indexed="63"/>
      </right>
      <top>
        <color indexed="63"/>
      </top>
      <bottom style="thin">
        <color indexed="8"/>
      </bottom>
    </border>
    <border>
      <left style="medium"/>
      <right>
        <color indexed="63"/>
      </right>
      <top style="thin">
        <color indexed="8"/>
      </top>
      <bottom>
        <color indexed="63"/>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medium"/>
    </border>
    <border>
      <left style="medium"/>
      <right style="medium">
        <color indexed="8"/>
      </right>
      <top>
        <color indexed="63"/>
      </top>
      <bottom style="medium"/>
    </border>
    <border>
      <left>
        <color indexed="63"/>
      </left>
      <right style="medium">
        <color indexed="8"/>
      </right>
      <top>
        <color indexed="63"/>
      </top>
      <bottom style="medium"/>
    </border>
    <border>
      <left>
        <color indexed="63"/>
      </left>
      <right>
        <color indexed="63"/>
      </right>
      <top style="medium"/>
      <bottom style="thin">
        <color indexed="8"/>
      </bottom>
    </border>
    <border>
      <left style="medium">
        <color indexed="8"/>
      </left>
      <right style="medium"/>
      <top>
        <color indexed="63"/>
      </top>
      <bottom style="medium"/>
    </border>
    <border>
      <left style="medium"/>
      <right style="medium"/>
      <top>
        <color indexed="63"/>
      </top>
      <bottom style="medium"/>
    </border>
    <border>
      <left>
        <color indexed="63"/>
      </left>
      <right>
        <color indexed="63"/>
      </right>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7" fontId="0" fillId="0" borderId="0" applyFill="0" applyBorder="0" applyAlignment="0" applyProtection="0"/>
    <xf numFmtId="166"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24">
    <xf numFmtId="0" fontId="0" fillId="0" borderId="0" xfId="0" applyAlignment="1">
      <alignment/>
    </xf>
    <xf numFmtId="0" fontId="1" fillId="0" borderId="0" xfId="0" applyFont="1" applyAlignment="1">
      <alignment/>
    </xf>
    <xf numFmtId="49" fontId="2" fillId="0" borderId="0" xfId="0" applyNumberFormat="1" applyFont="1" applyAlignment="1">
      <alignment horizontal="center"/>
    </xf>
    <xf numFmtId="49" fontId="1" fillId="0" borderId="10" xfId="62" applyNumberFormat="1" applyFont="1" applyBorder="1" applyAlignment="1">
      <alignment horizontal="center" vertical="center" wrapText="1"/>
      <protection/>
    </xf>
    <xf numFmtId="3" fontId="1" fillId="0" borderId="11" xfId="0" applyNumberFormat="1" applyFont="1" applyBorder="1" applyAlignment="1">
      <alignment horizontal="right" vertical="top" wrapText="1"/>
    </xf>
    <xf numFmtId="49" fontId="1" fillId="0" borderId="12" xfId="62" applyNumberFormat="1" applyFont="1" applyBorder="1" applyAlignment="1">
      <alignment horizontal="center" vertical="top" wrapText="1"/>
      <protection/>
    </xf>
    <xf numFmtId="3" fontId="1" fillId="0" borderId="10" xfId="0" applyNumberFormat="1" applyFont="1" applyBorder="1" applyAlignment="1">
      <alignment horizontal="right" vertical="top" wrapText="1"/>
    </xf>
    <xf numFmtId="0" fontId="1" fillId="0" borderId="13" xfId="62" applyFont="1" applyBorder="1" applyAlignment="1">
      <alignment horizontal="left" vertical="center" wrapText="1"/>
      <protection/>
    </xf>
    <xf numFmtId="0" fontId="2" fillId="0" borderId="13" xfId="62" applyFont="1" applyBorder="1" applyAlignment="1">
      <alignment horizontal="left" vertical="center" wrapText="1"/>
      <protection/>
    </xf>
    <xf numFmtId="49" fontId="1" fillId="0" borderId="13" xfId="62" applyNumberFormat="1" applyFont="1" applyBorder="1" applyAlignment="1">
      <alignment horizontal="center" vertical="center" wrapText="1"/>
      <protection/>
    </xf>
    <xf numFmtId="49" fontId="2" fillId="0" borderId="13" xfId="62" applyNumberFormat="1" applyFont="1" applyBorder="1" applyAlignment="1">
      <alignment horizontal="center" vertical="center" wrapText="1"/>
      <protection/>
    </xf>
    <xf numFmtId="0" fontId="1" fillId="0" borderId="0" xfId="0" applyFont="1" applyAlignment="1">
      <alignment horizontal="center"/>
    </xf>
    <xf numFmtId="0" fontId="3" fillId="0" borderId="0" xfId="0" applyFont="1" applyAlignment="1">
      <alignment horizontal="right"/>
    </xf>
    <xf numFmtId="49" fontId="1" fillId="0" borderId="14"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2" fillId="0" borderId="10" xfId="62" applyNumberFormat="1" applyFont="1" applyBorder="1" applyAlignment="1">
      <alignment horizontal="center" vertical="center" wrapText="1"/>
      <protection/>
    </xf>
    <xf numFmtId="49" fontId="1" fillId="0" borderId="10"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Alignment="1">
      <alignment/>
    </xf>
    <xf numFmtId="49" fontId="2" fillId="0" borderId="15" xfId="0" applyNumberFormat="1" applyFont="1" applyBorder="1" applyAlignment="1">
      <alignment horizontal="center" vertical="top" wrapText="1"/>
    </xf>
    <xf numFmtId="0" fontId="2" fillId="0" borderId="16" xfId="57" applyFont="1" applyBorder="1" applyAlignment="1">
      <alignment horizontal="right"/>
      <protection/>
    </xf>
    <xf numFmtId="49" fontId="2" fillId="0" borderId="17" xfId="0" applyNumberFormat="1" applyFont="1" applyBorder="1" applyAlignment="1">
      <alignment horizontal="center" vertical="top" wrapText="1"/>
    </xf>
    <xf numFmtId="49" fontId="2" fillId="0" borderId="18" xfId="0" applyNumberFormat="1" applyFont="1" applyBorder="1" applyAlignment="1">
      <alignment horizontal="center" vertical="top" wrapText="1"/>
    </xf>
    <xf numFmtId="3" fontId="1" fillId="0" borderId="18" xfId="0" applyNumberFormat="1" applyFont="1" applyBorder="1" applyAlignment="1">
      <alignment horizontal="right" vertical="top" wrapText="1"/>
    </xf>
    <xf numFmtId="3" fontId="1" fillId="0" borderId="19" xfId="0" applyNumberFormat="1" applyFont="1" applyBorder="1" applyAlignment="1">
      <alignment horizontal="right" vertical="top" wrapText="1"/>
    </xf>
    <xf numFmtId="3" fontId="2" fillId="0" borderId="10" xfId="62" applyNumberFormat="1" applyFont="1" applyBorder="1" applyAlignment="1">
      <alignment horizontal="right" vertical="center" wrapText="1"/>
      <protection/>
    </xf>
    <xf numFmtId="49" fontId="1" fillId="33" borderId="10" xfId="0" applyNumberFormat="1" applyFont="1" applyFill="1" applyBorder="1" applyAlignment="1">
      <alignment horizontal="center" vertical="top" wrapText="1"/>
    </xf>
    <xf numFmtId="49" fontId="1" fillId="33" borderId="10" xfId="62" applyNumberFormat="1" applyFont="1" applyFill="1" applyBorder="1" applyAlignment="1">
      <alignment horizontal="center" vertical="top" wrapText="1"/>
      <protection/>
    </xf>
    <xf numFmtId="0" fontId="1" fillId="0" borderId="0" xfId="0" applyFont="1" applyAlignment="1">
      <alignment horizontal="left"/>
    </xf>
    <xf numFmtId="49" fontId="1" fillId="33" borderId="10" xfId="39" applyNumberFormat="1" applyFont="1" applyFill="1" applyBorder="1" applyAlignment="1">
      <alignment horizontal="center" vertical="center" wrapText="1"/>
    </xf>
    <xf numFmtId="49" fontId="2" fillId="33" borderId="10" xfId="39" applyNumberFormat="1" applyFont="1" applyFill="1" applyBorder="1" applyAlignment="1">
      <alignment horizontal="center" vertical="center" wrapText="1"/>
    </xf>
    <xf numFmtId="0" fontId="2" fillId="0" borderId="0" xfId="0" applyFont="1" applyAlignment="1">
      <alignment/>
    </xf>
    <xf numFmtId="0" fontId="1" fillId="0" borderId="0" xfId="62" applyFont="1" applyAlignment="1">
      <alignment horizontal="right"/>
      <protection/>
    </xf>
    <xf numFmtId="0" fontId="2" fillId="0" borderId="0" xfId="0" applyFont="1" applyAlignment="1">
      <alignment horizontal="right"/>
    </xf>
    <xf numFmtId="0" fontId="2" fillId="0" borderId="0" xfId="0" applyFont="1" applyAlignment="1">
      <alignment vertical="center"/>
    </xf>
    <xf numFmtId="49" fontId="2" fillId="0" borderId="14" xfId="62" applyNumberFormat="1" applyFont="1" applyBorder="1" applyAlignment="1">
      <alignment horizontal="center" vertical="center" wrapText="1"/>
      <protection/>
    </xf>
    <xf numFmtId="0" fontId="2" fillId="33" borderId="0" xfId="0" applyFont="1" applyFill="1" applyAlignment="1">
      <alignment vertical="center"/>
    </xf>
    <xf numFmtId="0" fontId="2" fillId="33" borderId="0" xfId="0" applyFont="1" applyFill="1" applyAlignment="1">
      <alignment/>
    </xf>
    <xf numFmtId="49" fontId="29" fillId="33" borderId="10" xfId="39" applyNumberFormat="1" applyFont="1" applyFill="1" applyBorder="1" applyAlignment="1">
      <alignment horizontal="center" vertical="top" wrapText="1"/>
    </xf>
    <xf numFmtId="3" fontId="29" fillId="33" borderId="11" xfId="39" applyNumberFormat="1" applyFont="1" applyFill="1" applyBorder="1" applyAlignment="1">
      <alignment horizontal="right" vertical="top" wrapText="1"/>
    </xf>
    <xf numFmtId="49" fontId="1" fillId="0" borderId="0" xfId="0" applyNumberFormat="1" applyFont="1" applyAlignment="1">
      <alignment horizontal="center"/>
    </xf>
    <xf numFmtId="49" fontId="1" fillId="0" borderId="20" xfId="62" applyNumberFormat="1" applyFont="1" applyBorder="1" applyAlignment="1">
      <alignment horizontal="center" vertical="top" wrapText="1"/>
      <protection/>
    </xf>
    <xf numFmtId="3" fontId="1" fillId="0" borderId="21" xfId="62" applyNumberFormat="1" applyFont="1" applyBorder="1" applyAlignment="1">
      <alignment horizontal="center" vertical="top" wrapText="1"/>
      <protection/>
    </xf>
    <xf numFmtId="3" fontId="1" fillId="0" borderId="22" xfId="0" applyNumberFormat="1" applyFont="1" applyBorder="1" applyAlignment="1">
      <alignment horizontal="center" vertical="top" wrapText="1"/>
    </xf>
    <xf numFmtId="3" fontId="2" fillId="33" borderId="10" xfId="62" applyNumberFormat="1" applyFont="1" applyFill="1" applyBorder="1" applyAlignment="1">
      <alignment horizontal="right" vertical="center" wrapText="1"/>
      <protection/>
    </xf>
    <xf numFmtId="49" fontId="1" fillId="33" borderId="10" xfId="48" applyNumberFormat="1" applyFont="1" applyFill="1" applyBorder="1" applyAlignment="1">
      <alignment horizontal="center" vertical="center" wrapText="1"/>
    </xf>
    <xf numFmtId="49" fontId="2" fillId="33" borderId="10" xfId="48" applyNumberFormat="1" applyFont="1" applyFill="1" applyBorder="1" applyAlignment="1">
      <alignment horizontal="center" vertical="center" wrapText="1"/>
    </xf>
    <xf numFmtId="0" fontId="50" fillId="0" borderId="0" xfId="58" applyFont="1">
      <alignment/>
      <protection/>
    </xf>
    <xf numFmtId="0" fontId="50" fillId="34" borderId="0" xfId="58" applyFont="1" applyFill="1">
      <alignment/>
      <protection/>
    </xf>
    <xf numFmtId="0" fontId="50" fillId="34" borderId="0" xfId="58" applyFont="1" applyFill="1" applyAlignment="1" quotePrefix="1">
      <alignment horizontal="center"/>
      <protection/>
    </xf>
    <xf numFmtId="49" fontId="4" fillId="0" borderId="23"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6" xfId="62" applyFont="1" applyBorder="1" applyAlignment="1">
      <alignment horizontal="left" vertical="center" wrapText="1"/>
      <protection/>
    </xf>
    <xf numFmtId="0" fontId="2" fillId="0" borderId="26" xfId="62" applyFont="1" applyBorder="1" applyAlignment="1">
      <alignment horizontal="left" vertical="center" wrapText="1"/>
      <protection/>
    </xf>
    <xf numFmtId="0" fontId="1" fillId="0" borderId="26" xfId="0" applyFont="1" applyBorder="1" applyAlignment="1">
      <alignment horizontal="left" vertical="center" wrapText="1"/>
    </xf>
    <xf numFmtId="0" fontId="2" fillId="0" borderId="27" xfId="62" applyFont="1" applyBorder="1" applyAlignment="1">
      <alignment vertical="center" wrapText="1"/>
      <protection/>
    </xf>
    <xf numFmtId="0" fontId="2" fillId="0" borderId="27" xfId="61" applyFont="1" applyBorder="1" applyAlignment="1">
      <alignment vertical="center" wrapText="1"/>
      <protection/>
    </xf>
    <xf numFmtId="0" fontId="2" fillId="0" borderId="26" xfId="62" applyFont="1" applyBorder="1" applyAlignment="1">
      <alignment vertical="center" wrapText="1"/>
      <protection/>
    </xf>
    <xf numFmtId="0" fontId="1" fillId="0" borderId="26" xfId="62" applyFont="1" applyBorder="1" applyAlignment="1">
      <alignment horizontal="center" vertical="center" wrapText="1"/>
      <protection/>
    </xf>
    <xf numFmtId="0" fontId="29" fillId="33" borderId="26" xfId="39" applyFont="1" applyFill="1" applyBorder="1" applyAlignment="1">
      <alignment vertical="center" wrapText="1"/>
    </xf>
    <xf numFmtId="0" fontId="29" fillId="33" borderId="28" xfId="39" applyFont="1" applyFill="1" applyBorder="1" applyAlignment="1">
      <alignment horizontal="left" vertical="center" wrapText="1"/>
    </xf>
    <xf numFmtId="0" fontId="1" fillId="0" borderId="26" xfId="0" applyFont="1" applyBorder="1" applyAlignment="1">
      <alignment horizontal="center" vertical="top" wrapText="1"/>
    </xf>
    <xf numFmtId="0" fontId="2" fillId="0" borderId="26" xfId="0" applyFont="1" applyBorder="1" applyAlignment="1">
      <alignment horizontal="justify" vertical="top" wrapText="1"/>
    </xf>
    <xf numFmtId="0" fontId="2" fillId="0" borderId="27" xfId="62" applyFont="1" applyBorder="1" applyAlignment="1">
      <alignment horizontal="left" vertical="center" wrapText="1"/>
      <protection/>
    </xf>
    <xf numFmtId="0" fontId="1" fillId="0" borderId="25" xfId="0" applyFont="1" applyBorder="1" applyAlignment="1">
      <alignment horizontal="justify" vertical="top" wrapText="1"/>
    </xf>
    <xf numFmtId="0" fontId="2" fillId="0" borderId="27" xfId="62" applyFont="1" applyBorder="1" applyAlignment="1">
      <alignment horizontal="right" vertical="center" wrapText="1"/>
      <protection/>
    </xf>
    <xf numFmtId="0" fontId="2" fillId="0" borderId="29" xfId="0" applyFont="1" applyBorder="1" applyAlignment="1">
      <alignment horizontal="justify" vertical="top" wrapText="1"/>
    </xf>
    <xf numFmtId="0" fontId="2" fillId="0" borderId="29" xfId="0" applyFont="1" applyBorder="1" applyAlignment="1">
      <alignment horizontal="right" vertical="top" wrapText="1"/>
    </xf>
    <xf numFmtId="0" fontId="1" fillId="0" borderId="30" xfId="62" applyFont="1" applyBorder="1" applyAlignment="1">
      <alignment horizontal="justify" vertical="top" wrapText="1"/>
      <protection/>
    </xf>
    <xf numFmtId="0" fontId="2" fillId="0" borderId="31" xfId="57" applyFont="1" applyBorder="1" applyAlignment="1">
      <alignment horizontal="right"/>
      <protection/>
    </xf>
    <xf numFmtId="3" fontId="1" fillId="0" borderId="32" xfId="0" applyNumberFormat="1" applyFont="1" applyBorder="1" applyAlignment="1">
      <alignment horizontal="right" vertical="top" wrapText="1"/>
    </xf>
    <xf numFmtId="0" fontId="2" fillId="0" borderId="33" xfId="57" applyFont="1" applyBorder="1" applyAlignment="1">
      <alignment horizontal="right"/>
      <protection/>
    </xf>
    <xf numFmtId="0" fontId="2" fillId="0" borderId="34" xfId="62" applyFont="1" applyBorder="1" applyAlignment="1">
      <alignment horizontal="left" vertical="center" wrapText="1"/>
      <protection/>
    </xf>
    <xf numFmtId="0" fontId="2" fillId="0" borderId="16" xfId="57" applyFont="1" applyBorder="1" applyAlignment="1">
      <alignment horizontal="right"/>
      <protection/>
    </xf>
    <xf numFmtId="3" fontId="1" fillId="0" borderId="35" xfId="0" applyNumberFormat="1" applyFont="1" applyBorder="1" applyAlignment="1">
      <alignment vertical="center" wrapText="1"/>
    </xf>
    <xf numFmtId="3" fontId="1" fillId="0" borderId="36" xfId="0" applyNumberFormat="1" applyFont="1" applyBorder="1" applyAlignment="1">
      <alignment vertical="center" wrapText="1"/>
    </xf>
    <xf numFmtId="3" fontId="1" fillId="0" borderId="36" xfId="62" applyNumberFormat="1" applyFont="1" applyBorder="1" applyAlignment="1">
      <alignment vertical="center"/>
      <protection/>
    </xf>
    <xf numFmtId="3" fontId="2" fillId="0" borderId="36" xfId="62" applyNumberFormat="1" applyFont="1" applyBorder="1" applyAlignment="1">
      <alignment horizontal="right" vertical="center" wrapText="1"/>
      <protection/>
    </xf>
    <xf numFmtId="3" fontId="2" fillId="0" borderId="35" xfId="62" applyNumberFormat="1" applyFont="1" applyBorder="1" applyAlignment="1">
      <alignment horizontal="right" vertical="center" wrapText="1"/>
      <protection/>
    </xf>
    <xf numFmtId="3" fontId="1" fillId="33" borderId="36" xfId="48" applyNumberFormat="1" applyFont="1" applyFill="1" applyBorder="1" applyAlignment="1">
      <alignment vertical="center"/>
    </xf>
    <xf numFmtId="3" fontId="2" fillId="33" borderId="36" xfId="48" applyNumberFormat="1" applyFont="1" applyFill="1" applyBorder="1" applyAlignment="1">
      <alignment horizontal="right" vertical="center" wrapText="1"/>
    </xf>
    <xf numFmtId="3" fontId="1" fillId="33" borderId="36" xfId="39" applyNumberFormat="1" applyFont="1" applyFill="1" applyBorder="1" applyAlignment="1">
      <alignment vertical="center" wrapText="1"/>
    </xf>
    <xf numFmtId="3" fontId="2" fillId="33" borderId="36" xfId="39" applyNumberFormat="1" applyFont="1" applyFill="1" applyBorder="1" applyAlignment="1">
      <alignment vertical="center" wrapText="1"/>
    </xf>
    <xf numFmtId="3" fontId="2" fillId="0" borderId="36" xfId="0" applyNumberFormat="1" applyFont="1" applyBorder="1" applyAlignment="1">
      <alignment vertical="center" wrapText="1"/>
    </xf>
    <xf numFmtId="3" fontId="1" fillId="0" borderId="36" xfId="0" applyNumberFormat="1" applyFont="1" applyBorder="1" applyAlignment="1">
      <alignment horizontal="right" vertical="top" wrapText="1"/>
    </xf>
    <xf numFmtId="3" fontId="2" fillId="33" borderId="36" xfId="0" applyNumberFormat="1" applyFont="1" applyFill="1" applyBorder="1" applyAlignment="1">
      <alignment horizontal="right" vertical="top" wrapText="1"/>
    </xf>
    <xf numFmtId="3" fontId="29" fillId="33" borderId="36" xfId="39" applyNumberFormat="1" applyFont="1" applyFill="1" applyBorder="1" applyAlignment="1">
      <alignment horizontal="right" vertical="top" wrapText="1"/>
    </xf>
    <xf numFmtId="3" fontId="1" fillId="33" borderId="36" xfId="0" applyNumberFormat="1" applyFont="1" applyFill="1" applyBorder="1" applyAlignment="1">
      <alignment horizontal="right" vertical="top" wrapText="1"/>
    </xf>
    <xf numFmtId="3" fontId="1" fillId="0" borderId="37" xfId="0" applyNumberFormat="1" applyFont="1" applyBorder="1" applyAlignment="1">
      <alignment horizontal="right" vertical="top" wrapText="1"/>
    </xf>
    <xf numFmtId="3" fontId="2" fillId="0" borderId="37" xfId="62" applyNumberFormat="1" applyFont="1" applyBorder="1" applyAlignment="1">
      <alignment horizontal="right" vertical="center" wrapText="1"/>
      <protection/>
    </xf>
    <xf numFmtId="3" fontId="2" fillId="33" borderId="37" xfId="62" applyNumberFormat="1" applyFont="1" applyFill="1" applyBorder="1" applyAlignment="1">
      <alignment horizontal="right" vertical="center" wrapText="1"/>
      <protection/>
    </xf>
    <xf numFmtId="3" fontId="2" fillId="0" borderId="38" xfId="62" applyNumberFormat="1" applyFont="1" applyBorder="1" applyAlignment="1">
      <alignment horizontal="right" vertical="center" wrapText="1"/>
      <protection/>
    </xf>
    <xf numFmtId="3" fontId="2" fillId="0" borderId="39" xfId="62" applyNumberFormat="1" applyFont="1" applyBorder="1" applyAlignment="1">
      <alignment horizontal="right" vertical="center" wrapText="1"/>
      <protection/>
    </xf>
    <xf numFmtId="0" fontId="2" fillId="0" borderId="40" xfId="0" applyFont="1" applyBorder="1" applyAlignment="1">
      <alignment/>
    </xf>
    <xf numFmtId="3" fontId="2" fillId="0" borderId="40" xfId="0" applyNumberFormat="1" applyFont="1" applyBorder="1" applyAlignment="1">
      <alignment vertical="center" wrapText="1"/>
    </xf>
    <xf numFmtId="3" fontId="2" fillId="0" borderId="35" xfId="0" applyNumberFormat="1" applyFont="1" applyBorder="1" applyAlignment="1">
      <alignment vertical="center" wrapText="1"/>
    </xf>
    <xf numFmtId="3" fontId="2" fillId="0" borderId="36" xfId="0" applyNumberFormat="1" applyFont="1" applyBorder="1" applyAlignment="1">
      <alignment vertical="center" wrapText="1"/>
    </xf>
    <xf numFmtId="3" fontId="2" fillId="0" borderId="35" xfId="0" applyNumberFormat="1" applyFont="1" applyBorder="1" applyAlignment="1">
      <alignment vertical="center" wrapText="1"/>
    </xf>
    <xf numFmtId="3" fontId="1" fillId="0" borderId="38" xfId="0" applyNumberFormat="1" applyFont="1" applyBorder="1" applyAlignment="1">
      <alignment horizontal="right" vertical="top" wrapText="1"/>
    </xf>
    <xf numFmtId="3" fontId="1" fillId="0" borderId="41" xfId="0" applyNumberFormat="1" applyFont="1" applyBorder="1" applyAlignment="1">
      <alignment horizontal="right" vertical="top" wrapText="1"/>
    </xf>
    <xf numFmtId="3" fontId="1" fillId="0" borderId="42" xfId="0" applyNumberFormat="1" applyFont="1" applyBorder="1" applyAlignment="1">
      <alignment horizontal="right" vertical="top" wrapText="1"/>
    </xf>
    <xf numFmtId="3" fontId="2" fillId="0" borderId="43" xfId="0" applyNumberFormat="1" applyFont="1" applyBorder="1" applyAlignment="1">
      <alignment horizontal="right" vertical="top" wrapText="1"/>
    </xf>
    <xf numFmtId="3" fontId="2" fillId="0" borderId="44" xfId="0" applyNumberFormat="1" applyFont="1" applyBorder="1" applyAlignment="1">
      <alignment horizontal="right" vertical="top" wrapText="1"/>
    </xf>
    <xf numFmtId="3" fontId="1" fillId="0" borderId="45" xfId="0" applyNumberFormat="1" applyFont="1" applyBorder="1" applyAlignment="1">
      <alignment vertical="center" wrapText="1"/>
    </xf>
    <xf numFmtId="3" fontId="1" fillId="0" borderId="46" xfId="0" applyNumberFormat="1" applyFont="1" applyBorder="1" applyAlignment="1">
      <alignment vertical="center" wrapText="1"/>
    </xf>
    <xf numFmtId="3" fontId="2" fillId="0" borderId="46" xfId="62" applyNumberFormat="1" applyFont="1" applyBorder="1" applyAlignment="1">
      <alignment vertical="center"/>
      <protection/>
    </xf>
    <xf numFmtId="3" fontId="1" fillId="0" borderId="46" xfId="62" applyNumberFormat="1" applyFont="1" applyBorder="1" applyAlignment="1">
      <alignment vertical="center"/>
      <protection/>
    </xf>
    <xf numFmtId="3" fontId="2" fillId="0" borderId="46" xfId="62" applyNumberFormat="1" applyFont="1" applyBorder="1" applyAlignment="1">
      <alignment horizontal="right" vertical="center" wrapText="1"/>
      <protection/>
    </xf>
    <xf numFmtId="3" fontId="1" fillId="33" borderId="46" xfId="48" applyNumberFormat="1" applyFont="1" applyFill="1" applyBorder="1" applyAlignment="1">
      <alignment vertical="center"/>
    </xf>
    <xf numFmtId="3" fontId="1" fillId="33" borderId="46" xfId="39" applyNumberFormat="1" applyFont="1" applyFill="1" applyBorder="1" applyAlignment="1">
      <alignment vertical="center" wrapText="1"/>
    </xf>
    <xf numFmtId="3" fontId="1" fillId="0" borderId="46" xfId="0" applyNumberFormat="1" applyFont="1" applyBorder="1" applyAlignment="1">
      <alignment horizontal="right" vertical="top" wrapText="1"/>
    </xf>
    <xf numFmtId="3" fontId="2" fillId="33" borderId="46" xfId="62" applyNumberFormat="1" applyFont="1" applyFill="1" applyBorder="1" applyAlignment="1">
      <alignment horizontal="right" vertical="center" wrapText="1"/>
      <protection/>
    </xf>
    <xf numFmtId="3" fontId="2" fillId="0" borderId="47" xfId="62" applyNumberFormat="1" applyFont="1" applyBorder="1" applyAlignment="1">
      <alignment horizontal="right" vertical="center" wrapText="1"/>
      <protection/>
    </xf>
    <xf numFmtId="0" fontId="2" fillId="0" borderId="13" xfId="0" applyFont="1" applyBorder="1" applyAlignment="1">
      <alignment/>
    </xf>
    <xf numFmtId="3" fontId="2" fillId="0" borderId="13" xfId="62" applyNumberFormat="1" applyFont="1" applyBorder="1" applyAlignment="1">
      <alignment horizontal="right" vertical="center" wrapText="1"/>
      <protection/>
    </xf>
    <xf numFmtId="3" fontId="2" fillId="0" borderId="48" xfId="62" applyNumberFormat="1" applyFont="1" applyBorder="1" applyAlignment="1">
      <alignment horizontal="right" vertical="center" wrapText="1"/>
      <protection/>
    </xf>
    <xf numFmtId="3" fontId="2" fillId="0" borderId="46" xfId="62" applyNumberFormat="1" applyFont="1" applyBorder="1" applyAlignment="1">
      <alignment horizontal="right" vertical="center" wrapText="1"/>
      <protection/>
    </xf>
    <xf numFmtId="3" fontId="1" fillId="0" borderId="49" xfId="0" applyNumberFormat="1" applyFont="1" applyBorder="1" applyAlignment="1">
      <alignment horizontal="right" vertical="top" wrapText="1"/>
    </xf>
    <xf numFmtId="3" fontId="1" fillId="0" borderId="34" xfId="0" applyNumberFormat="1" applyFont="1" applyBorder="1" applyAlignment="1">
      <alignment horizontal="right" vertical="top" wrapText="1"/>
    </xf>
    <xf numFmtId="3" fontId="2" fillId="0" borderId="50" xfId="62" applyNumberFormat="1" applyFont="1" applyBorder="1" applyAlignment="1">
      <alignment horizontal="right" vertical="center" wrapText="1"/>
      <protection/>
    </xf>
    <xf numFmtId="0" fontId="1" fillId="0" borderId="16" xfId="62" applyFont="1" applyBorder="1" applyAlignment="1">
      <alignment horizontal="left" vertical="center" wrapText="1"/>
      <protection/>
    </xf>
    <xf numFmtId="0" fontId="1" fillId="0" borderId="16" xfId="57" applyFont="1" applyBorder="1" applyAlignment="1">
      <alignment horizontal="right"/>
      <protection/>
    </xf>
    <xf numFmtId="0" fontId="2" fillId="0" borderId="16" xfId="57" applyFont="1" applyBorder="1" applyAlignment="1">
      <alignment horizontal="left"/>
      <protection/>
    </xf>
    <xf numFmtId="0" fontId="2" fillId="0" borderId="51" xfId="57" applyFont="1" applyBorder="1" applyAlignment="1">
      <alignment horizontal="left"/>
      <protection/>
    </xf>
    <xf numFmtId="0" fontId="1" fillId="0" borderId="16" xfId="62" applyFont="1" applyBorder="1" applyAlignment="1">
      <alignment vertical="center" wrapText="1"/>
      <protection/>
    </xf>
    <xf numFmtId="0" fontId="1" fillId="0" borderId="40" xfId="0" applyFont="1" applyBorder="1" applyAlignment="1">
      <alignment/>
    </xf>
    <xf numFmtId="0" fontId="7" fillId="0" borderId="0" xfId="0" applyFont="1" applyAlignment="1">
      <alignment/>
    </xf>
    <xf numFmtId="49" fontId="7" fillId="0" borderId="0" xfId="0" applyNumberFormat="1" applyFont="1" applyAlignment="1">
      <alignment horizontal="center"/>
    </xf>
    <xf numFmtId="49" fontId="7" fillId="0" borderId="0" xfId="0" applyNumberFormat="1" applyFont="1" applyAlignment="1">
      <alignment horizontal="right"/>
    </xf>
    <xf numFmtId="0" fontId="7" fillId="0" borderId="0" xfId="0" applyFont="1" applyAlignment="1">
      <alignment horizontal="right"/>
    </xf>
    <xf numFmtId="49" fontId="7" fillId="0" borderId="0" xfId="0" applyNumberFormat="1" applyFont="1" applyAlignment="1">
      <alignment horizontal="left"/>
    </xf>
    <xf numFmtId="0" fontId="8" fillId="0" borderId="0" xfId="0" applyFont="1" applyAlignment="1">
      <alignment/>
    </xf>
    <xf numFmtId="0" fontId="7" fillId="0" borderId="0" xfId="0" applyFont="1" applyAlignment="1">
      <alignment horizontal="left"/>
    </xf>
    <xf numFmtId="49" fontId="8" fillId="0" borderId="0" xfId="0" applyNumberFormat="1" applyFont="1" applyAlignment="1">
      <alignment horizontal="left"/>
    </xf>
    <xf numFmtId="0" fontId="0" fillId="0" borderId="0" xfId="0" applyFont="1" applyAlignment="1">
      <alignment/>
    </xf>
    <xf numFmtId="49" fontId="9" fillId="0" borderId="0" xfId="0" applyNumberFormat="1" applyFont="1" applyAlignment="1">
      <alignment horizontal="left"/>
    </xf>
    <xf numFmtId="49" fontId="9" fillId="0" borderId="0" xfId="0" applyNumberFormat="1" applyFont="1" applyAlignment="1">
      <alignment horizontal="right"/>
    </xf>
    <xf numFmtId="3" fontId="1" fillId="0" borderId="52" xfId="0" applyNumberFormat="1" applyFont="1" applyBorder="1" applyAlignment="1">
      <alignment horizontal="right" vertical="top" wrapText="1"/>
    </xf>
    <xf numFmtId="49" fontId="1" fillId="0" borderId="13" xfId="62" applyNumberFormat="1" applyFont="1" applyFill="1" applyBorder="1" applyAlignment="1">
      <alignment horizontal="center" vertical="center" wrapText="1"/>
      <protection/>
    </xf>
    <xf numFmtId="0" fontId="2" fillId="0" borderId="0" xfId="0" applyFont="1" applyFill="1" applyBorder="1" applyAlignment="1">
      <alignment/>
    </xf>
    <xf numFmtId="3" fontId="1" fillId="0" borderId="46" xfId="62" applyNumberFormat="1" applyFont="1" applyFill="1" applyBorder="1" applyAlignment="1">
      <alignment horizontal="right" vertical="center" wrapText="1"/>
      <protection/>
    </xf>
    <xf numFmtId="0" fontId="2" fillId="0" borderId="53" xfId="0" applyFont="1" applyFill="1" applyBorder="1" applyAlignment="1">
      <alignment horizontal="center"/>
    </xf>
    <xf numFmtId="0" fontId="2" fillId="0" borderId="43" xfId="0" applyFont="1" applyFill="1" applyBorder="1" applyAlignment="1">
      <alignment/>
    </xf>
    <xf numFmtId="3" fontId="2" fillId="0" borderId="46" xfId="62" applyNumberFormat="1" applyFont="1" applyFill="1" applyBorder="1" applyAlignment="1">
      <alignment horizontal="right" vertical="center" wrapText="1"/>
      <protection/>
    </xf>
    <xf numFmtId="3" fontId="1" fillId="0" borderId="54" xfId="62" applyNumberFormat="1" applyFont="1" applyFill="1" applyBorder="1" applyAlignment="1">
      <alignment horizontal="center" vertical="top" wrapText="1"/>
      <protection/>
    </xf>
    <xf numFmtId="0" fontId="2" fillId="0" borderId="0" xfId="0" applyFont="1" applyAlignment="1">
      <alignment horizontal="center"/>
    </xf>
    <xf numFmtId="0" fontId="2" fillId="0" borderId="0" xfId="0" applyFont="1" applyAlignment="1">
      <alignment/>
    </xf>
    <xf numFmtId="3" fontId="2" fillId="0" borderId="46" xfId="62" applyNumberFormat="1" applyFont="1" applyFill="1" applyBorder="1" applyAlignment="1">
      <alignment horizontal="center" vertical="center" wrapText="1"/>
      <protection/>
    </xf>
    <xf numFmtId="49" fontId="1" fillId="0" borderId="14" xfId="62" applyNumberFormat="1" applyFont="1" applyBorder="1" applyAlignment="1">
      <alignment horizontal="center" vertical="center" wrapText="1"/>
      <protection/>
    </xf>
    <xf numFmtId="0" fontId="1" fillId="0" borderId="16" xfId="0" applyFont="1" applyFill="1" applyBorder="1" applyAlignment="1">
      <alignment vertical="center" wrapText="1"/>
    </xf>
    <xf numFmtId="0" fontId="1" fillId="0" borderId="51" xfId="0" applyFont="1" applyFill="1" applyBorder="1" applyAlignment="1">
      <alignment vertical="center" wrapText="1"/>
    </xf>
    <xf numFmtId="3" fontId="2" fillId="0" borderId="0" xfId="0" applyNumberFormat="1" applyFont="1" applyBorder="1" applyAlignment="1">
      <alignment horizontal="right" vertical="top" wrapText="1"/>
    </xf>
    <xf numFmtId="49" fontId="1" fillId="0" borderId="55" xfId="62" applyNumberFormat="1" applyFont="1" applyFill="1" applyBorder="1" applyAlignment="1">
      <alignment horizontal="left" vertical="center" wrapText="1"/>
      <protection/>
    </xf>
    <xf numFmtId="49" fontId="2" fillId="0" borderId="13" xfId="62" applyNumberFormat="1" applyFont="1" applyFill="1" applyBorder="1" applyAlignment="1">
      <alignment horizontal="center" vertical="center" wrapText="1"/>
      <protection/>
    </xf>
    <xf numFmtId="0" fontId="1" fillId="0" borderId="56" xfId="62" applyFont="1" applyFill="1" applyBorder="1" applyAlignment="1">
      <alignment horizontal="left" vertical="center" wrapText="1"/>
      <protection/>
    </xf>
    <xf numFmtId="49" fontId="1" fillId="0" borderId="34" xfId="62" applyNumberFormat="1" applyFont="1" applyFill="1" applyBorder="1" applyAlignment="1">
      <alignment horizontal="center" vertical="center" wrapText="1"/>
      <protection/>
    </xf>
    <xf numFmtId="3" fontId="1" fillId="0" borderId="35" xfId="0" applyNumberFormat="1" applyFont="1" applyFill="1" applyBorder="1" applyAlignment="1">
      <alignment vertical="center" wrapText="1"/>
    </xf>
    <xf numFmtId="3" fontId="1" fillId="0" borderId="48" xfId="0" applyNumberFormat="1" applyFont="1" applyFill="1" applyBorder="1" applyAlignment="1">
      <alignment vertical="center" wrapText="1"/>
    </xf>
    <xf numFmtId="0" fontId="2" fillId="0" borderId="13" xfId="62" applyFont="1" applyFill="1" applyBorder="1" applyAlignment="1">
      <alignment horizontal="left" vertical="center" wrapText="1"/>
      <protection/>
    </xf>
    <xf numFmtId="3" fontId="2" fillId="0" borderId="36" xfId="0" applyNumberFormat="1" applyFont="1" applyFill="1" applyBorder="1" applyAlignment="1">
      <alignment vertical="center" wrapText="1"/>
    </xf>
    <xf numFmtId="0" fontId="1" fillId="0" borderId="27" xfId="62" applyFont="1" applyFill="1" applyBorder="1" applyAlignment="1">
      <alignment horizontal="left" vertical="center" wrapText="1"/>
      <protection/>
    </xf>
    <xf numFmtId="49" fontId="1" fillId="0" borderId="46" xfId="62" applyNumberFormat="1" applyFont="1" applyFill="1" applyBorder="1" applyAlignment="1">
      <alignment horizontal="center" vertical="center" wrapText="1"/>
      <protection/>
    </xf>
    <xf numFmtId="0" fontId="2" fillId="0" borderId="27" xfId="62" applyFont="1" applyFill="1" applyBorder="1" applyAlignment="1">
      <alignment horizontal="left" vertical="center" wrapText="1"/>
      <protection/>
    </xf>
    <xf numFmtId="3" fontId="2" fillId="0" borderId="36" xfId="62" applyNumberFormat="1" applyFont="1" applyFill="1" applyBorder="1" applyAlignment="1">
      <alignment vertical="center"/>
      <protection/>
    </xf>
    <xf numFmtId="3" fontId="2" fillId="0" borderId="46" xfId="62" applyNumberFormat="1" applyFont="1" applyFill="1" applyBorder="1" applyAlignment="1">
      <alignment vertical="center"/>
      <protection/>
    </xf>
    <xf numFmtId="0" fontId="1" fillId="0" borderId="57" xfId="62" applyFont="1" applyFill="1" applyBorder="1" applyAlignment="1">
      <alignment horizontal="center" vertical="center" wrapText="1"/>
      <protection/>
    </xf>
    <xf numFmtId="49" fontId="1" fillId="0" borderId="58" xfId="62" applyNumberFormat="1" applyFont="1" applyFill="1" applyBorder="1" applyAlignment="1">
      <alignment horizontal="center" vertical="center" wrapText="1"/>
      <protection/>
    </xf>
    <xf numFmtId="0" fontId="2" fillId="0" borderId="40" xfId="0" applyFont="1" applyFill="1" applyBorder="1" applyAlignment="1">
      <alignment/>
    </xf>
    <xf numFmtId="0" fontId="2" fillId="0" borderId="0" xfId="0" applyFont="1" applyFill="1" applyAlignment="1">
      <alignment/>
    </xf>
    <xf numFmtId="3" fontId="1" fillId="0" borderId="13" xfId="0" applyNumberFormat="1" applyFont="1" applyFill="1" applyBorder="1" applyAlignment="1">
      <alignment/>
    </xf>
    <xf numFmtId="3" fontId="2" fillId="0" borderId="13" xfId="0" applyNumberFormat="1" applyFont="1" applyBorder="1" applyAlignment="1">
      <alignment/>
    </xf>
    <xf numFmtId="3" fontId="2" fillId="0" borderId="13" xfId="0" applyNumberFormat="1" applyFont="1" applyFill="1" applyBorder="1" applyAlignment="1">
      <alignment/>
    </xf>
    <xf numFmtId="49" fontId="1" fillId="0" borderId="53" xfId="62" applyNumberFormat="1" applyFont="1" applyFill="1" applyBorder="1" applyAlignment="1">
      <alignment horizontal="center" vertical="center" wrapText="1"/>
      <protection/>
    </xf>
    <xf numFmtId="0" fontId="2" fillId="0" borderId="55" xfId="57" applyFont="1" applyBorder="1" applyAlignment="1">
      <alignment horizontal="right"/>
      <protection/>
    </xf>
    <xf numFmtId="0" fontId="2" fillId="0" borderId="44" xfId="0" applyFont="1" applyFill="1" applyBorder="1" applyAlignment="1">
      <alignment/>
    </xf>
    <xf numFmtId="0" fontId="2" fillId="0" borderId="51" xfId="57" applyFont="1" applyBorder="1" applyAlignment="1">
      <alignment horizontal="right"/>
      <protection/>
    </xf>
    <xf numFmtId="49" fontId="4" fillId="0" borderId="59" xfId="0" applyNumberFormat="1" applyFont="1" applyBorder="1" applyAlignment="1">
      <alignment horizontal="center" vertical="center" wrapText="1"/>
    </xf>
    <xf numFmtId="3" fontId="1" fillId="0" borderId="24" xfId="62" applyNumberFormat="1" applyFont="1" applyFill="1" applyBorder="1" applyAlignment="1">
      <alignment horizontal="center" vertical="top" wrapText="1"/>
      <protection/>
    </xf>
    <xf numFmtId="3" fontId="1" fillId="0" borderId="24" xfId="0" applyNumberFormat="1" applyFont="1" applyBorder="1" applyAlignment="1">
      <alignment vertical="center" wrapText="1"/>
    </xf>
    <xf numFmtId="0" fontId="2" fillId="0" borderId="58" xfId="0" applyFont="1" applyBorder="1" applyAlignment="1">
      <alignment/>
    </xf>
    <xf numFmtId="3" fontId="1" fillId="0" borderId="60" xfId="0" applyNumberFormat="1" applyFont="1" applyBorder="1" applyAlignment="1">
      <alignment vertical="center" wrapText="1"/>
    </xf>
    <xf numFmtId="3" fontId="1" fillId="0" borderId="13" xfId="0" applyNumberFormat="1" applyFont="1" applyBorder="1" applyAlignment="1">
      <alignment vertical="center" wrapText="1"/>
    </xf>
    <xf numFmtId="3" fontId="1" fillId="0" borderId="61" xfId="0" applyNumberFormat="1" applyFont="1" applyBorder="1" applyAlignment="1">
      <alignment vertical="center" wrapText="1"/>
    </xf>
    <xf numFmtId="0" fontId="1" fillId="0" borderId="62" xfId="62" applyFont="1" applyBorder="1" applyAlignment="1">
      <alignment horizontal="justify" vertical="top" wrapText="1"/>
      <protection/>
    </xf>
    <xf numFmtId="0" fontId="1" fillId="0" borderId="24" xfId="62" applyFont="1" applyBorder="1" applyAlignment="1">
      <alignment horizontal="justify" vertical="top" wrapText="1"/>
      <protection/>
    </xf>
    <xf numFmtId="3" fontId="1" fillId="0" borderId="63" xfId="0" applyNumberFormat="1" applyFont="1" applyBorder="1" applyAlignment="1">
      <alignment horizontal="center" vertical="top" wrapText="1"/>
    </xf>
    <xf numFmtId="3" fontId="2" fillId="0" borderId="24" xfId="62" applyNumberFormat="1" applyFont="1" applyBorder="1" applyAlignment="1">
      <alignment horizontal="center" vertical="top" wrapText="1"/>
      <protection/>
    </xf>
    <xf numFmtId="3" fontId="1" fillId="0" borderId="64" xfId="62" applyNumberFormat="1" applyFont="1" applyBorder="1" applyAlignment="1">
      <alignment horizontal="center" vertical="top" wrapText="1"/>
      <protection/>
    </xf>
    <xf numFmtId="3" fontId="1" fillId="0" borderId="65" xfId="0" applyNumberFormat="1" applyFont="1" applyFill="1" applyBorder="1" applyAlignment="1">
      <alignment horizontal="center" vertical="top" wrapText="1"/>
    </xf>
    <xf numFmtId="0" fontId="4" fillId="0" borderId="62" xfId="0" applyFont="1" applyBorder="1" applyAlignment="1">
      <alignment horizontal="center" vertical="center" wrapText="1"/>
    </xf>
    <xf numFmtId="3" fontId="1" fillId="0" borderId="0" xfId="0" applyNumberFormat="1" applyFont="1" applyAlignment="1">
      <alignment/>
    </xf>
    <xf numFmtId="0" fontId="7" fillId="0" borderId="0" xfId="0" applyFont="1" applyAlignment="1">
      <alignment/>
    </xf>
    <xf numFmtId="0" fontId="7" fillId="0" borderId="0" xfId="60" applyFont="1">
      <alignment/>
      <protection/>
    </xf>
    <xf numFmtId="0" fontId="8" fillId="0" borderId="0" xfId="60" applyFont="1">
      <alignment/>
      <protection/>
    </xf>
    <xf numFmtId="0" fontId="7" fillId="0" borderId="0" xfId="60" applyFont="1" applyAlignment="1">
      <alignment horizontal="left"/>
      <protection/>
    </xf>
    <xf numFmtId="49" fontId="8" fillId="0" borderId="0" xfId="60" applyNumberFormat="1" applyFont="1" applyAlignment="1">
      <alignment horizontal="left"/>
      <protection/>
    </xf>
    <xf numFmtId="0" fontId="1" fillId="0" borderId="0" xfId="60" applyFont="1">
      <alignment/>
      <protection/>
    </xf>
    <xf numFmtId="49" fontId="1" fillId="0" borderId="0" xfId="60" applyNumberFormat="1" applyFont="1">
      <alignment/>
      <protection/>
    </xf>
    <xf numFmtId="0" fontId="9" fillId="0" borderId="0" xfId="60" applyFont="1" applyAlignment="1">
      <alignment horizontal="left"/>
      <protection/>
    </xf>
    <xf numFmtId="0" fontId="0" fillId="0" borderId="0" xfId="60" applyFont="1">
      <alignment/>
      <protection/>
    </xf>
    <xf numFmtId="49" fontId="2" fillId="0" borderId="0" xfId="60" applyNumberFormat="1" applyFont="1">
      <alignment/>
      <protection/>
    </xf>
    <xf numFmtId="3" fontId="2" fillId="0" borderId="13" xfId="0" applyNumberFormat="1" applyFont="1" applyBorder="1" applyAlignment="1">
      <alignment vertical="center" wrapText="1"/>
    </xf>
    <xf numFmtId="3" fontId="1" fillId="0" borderId="34" xfId="0" applyNumberFormat="1" applyFont="1" applyBorder="1" applyAlignment="1">
      <alignment vertical="center" wrapText="1"/>
    </xf>
    <xf numFmtId="3" fontId="2" fillId="0" borderId="49" xfId="62" applyNumberFormat="1" applyFont="1" applyBorder="1" applyAlignment="1">
      <alignment horizontal="right" vertical="center" wrapText="1"/>
      <protection/>
    </xf>
    <xf numFmtId="0" fontId="2" fillId="0" borderId="26" xfId="62" applyFont="1" applyFill="1" applyBorder="1" applyAlignment="1">
      <alignment vertical="center" wrapText="1"/>
      <protection/>
    </xf>
    <xf numFmtId="49" fontId="2" fillId="0" borderId="10" xfId="48" applyNumberFormat="1" applyFont="1" applyFill="1" applyBorder="1" applyAlignment="1">
      <alignment horizontal="center" vertical="center" wrapText="1"/>
    </xf>
    <xf numFmtId="3" fontId="2" fillId="0" borderId="36" xfId="48" applyNumberFormat="1" applyFont="1" applyFill="1" applyBorder="1" applyAlignment="1">
      <alignment horizontal="right" vertical="center" wrapText="1"/>
    </xf>
    <xf numFmtId="3" fontId="2" fillId="0" borderId="13" xfId="0" applyNumberFormat="1" applyFont="1" applyFill="1" applyBorder="1" applyAlignment="1">
      <alignment vertical="center" wrapText="1"/>
    </xf>
    <xf numFmtId="49" fontId="1" fillId="0" borderId="59" xfId="0" applyNumberFormat="1" applyFont="1" applyBorder="1" applyAlignment="1">
      <alignment horizontal="center" vertical="center" wrapText="1"/>
    </xf>
    <xf numFmtId="49" fontId="1" fillId="0" borderId="58" xfId="0" applyNumberFormat="1" applyFont="1" applyBorder="1" applyAlignment="1">
      <alignment horizontal="center" vertical="center" wrapText="1"/>
    </xf>
    <xf numFmtId="49" fontId="1" fillId="0" borderId="66" xfId="0" applyNumberFormat="1" applyFont="1" applyBorder="1" applyAlignment="1">
      <alignment horizontal="center" vertical="center" wrapText="1"/>
    </xf>
    <xf numFmtId="0" fontId="2" fillId="0" borderId="0" xfId="0" applyFont="1" applyAlignment="1">
      <alignment horizontal="center"/>
    </xf>
    <xf numFmtId="0" fontId="1" fillId="34" borderId="67"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59" xfId="0" applyFont="1" applyFill="1" applyBorder="1" applyAlignment="1">
      <alignment horizontal="center" vertical="center" wrapText="1"/>
    </xf>
    <xf numFmtId="0" fontId="1" fillId="34" borderId="58" xfId="0" applyFont="1" applyFill="1" applyBorder="1" applyAlignment="1">
      <alignment horizontal="center" vertical="center" wrapText="1"/>
    </xf>
    <xf numFmtId="0" fontId="1" fillId="34" borderId="66" xfId="0" applyFont="1" applyFill="1" applyBorder="1" applyAlignment="1">
      <alignment horizontal="center" vertical="center" wrapText="1"/>
    </xf>
    <xf numFmtId="0" fontId="1" fillId="0" borderId="0" xfId="0" applyFont="1" applyAlignment="1">
      <alignment horizontal="center"/>
    </xf>
    <xf numFmtId="0" fontId="1" fillId="0" borderId="59"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66" xfId="0" applyFont="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_BVC 2009_finante_H.G_v2" xfId="61"/>
    <cellStyle name="Normal_BVC_2009_100%_06.03.2009"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153"/>
  <sheetViews>
    <sheetView tabSelected="1" zoomScale="87" zoomScaleNormal="87" zoomScaleSheetLayoutView="70" zoomScalePageLayoutView="62" workbookViewId="0" topLeftCell="A4">
      <selection activeCell="F80" sqref="F80"/>
    </sheetView>
  </sheetViews>
  <sheetFormatPr defaultColWidth="9.140625" defaultRowHeight="12.75"/>
  <cols>
    <col min="1" max="1" width="1.28515625" style="32" customWidth="1"/>
    <col min="2" max="2" width="106.8515625" style="32" customWidth="1"/>
    <col min="3" max="3" width="13.28125" style="2" customWidth="1"/>
    <col min="4" max="4" width="17.8515625" style="32" hidden="1" customWidth="1"/>
    <col min="5" max="5" width="16.7109375" style="32" customWidth="1"/>
    <col min="6" max="6" width="13.8515625" style="32" customWidth="1"/>
    <col min="7" max="7" width="12.8515625" style="32" customWidth="1"/>
    <col min="8" max="8" width="6.28125" style="32" customWidth="1"/>
    <col min="9" max="9" width="9.7109375" style="32" bestFit="1" customWidth="1"/>
    <col min="10" max="11" width="10.57421875" style="32" customWidth="1"/>
    <col min="12" max="16384" width="9.140625" style="32" customWidth="1"/>
  </cols>
  <sheetData>
    <row r="2" ht="15.75">
      <c r="B2" s="1" t="s">
        <v>0</v>
      </c>
    </row>
    <row r="4" spans="5:6" ht="15">
      <c r="E4" s="149"/>
      <c r="F4" s="149"/>
    </row>
    <row r="6" spans="3:6" ht="15">
      <c r="C6" s="214" t="s">
        <v>125</v>
      </c>
      <c r="D6" s="214"/>
      <c r="E6" s="214"/>
      <c r="F6" s="214"/>
    </row>
    <row r="7" spans="2:3" ht="15.75">
      <c r="B7" s="1"/>
      <c r="C7" s="32" t="s">
        <v>126</v>
      </c>
    </row>
    <row r="12" spans="2:4" ht="15.75">
      <c r="B12" s="220" t="s">
        <v>85</v>
      </c>
      <c r="C12" s="220"/>
      <c r="D12" s="220"/>
    </row>
    <row r="13" spans="2:6" ht="15.75">
      <c r="B13" s="220" t="s">
        <v>116</v>
      </c>
      <c r="C13" s="220"/>
      <c r="D13" s="220"/>
      <c r="F13" s="33" t="s">
        <v>1</v>
      </c>
    </row>
    <row r="14" ht="15.75">
      <c r="B14" s="11"/>
    </row>
    <row r="15" spans="2:5" ht="15.75">
      <c r="B15" s="220"/>
      <c r="C15" s="220"/>
      <c r="D15" s="19"/>
      <c r="E15" s="19"/>
    </row>
    <row r="16" spans="2:7" ht="16.5" thickBot="1">
      <c r="B16" s="12" t="s">
        <v>2</v>
      </c>
      <c r="G16" s="34" t="s">
        <v>3</v>
      </c>
    </row>
    <row r="17" spans="1:7" ht="12.75" customHeight="1">
      <c r="A17" s="35"/>
      <c r="B17" s="221" t="s">
        <v>4</v>
      </c>
      <c r="C17" s="211" t="s">
        <v>5</v>
      </c>
      <c r="D17" s="215" t="s">
        <v>108</v>
      </c>
      <c r="E17" s="217" t="s">
        <v>109</v>
      </c>
      <c r="F17" s="217" t="s">
        <v>127</v>
      </c>
      <c r="G17" s="217" t="s">
        <v>128</v>
      </c>
    </row>
    <row r="18" spans="1:10" ht="39.75" customHeight="1">
      <c r="A18" s="35"/>
      <c r="B18" s="222"/>
      <c r="C18" s="212"/>
      <c r="D18" s="216"/>
      <c r="E18" s="218"/>
      <c r="F18" s="218"/>
      <c r="G18" s="218"/>
      <c r="H18" s="50"/>
      <c r="I18" s="50"/>
      <c r="J18" s="50"/>
    </row>
    <row r="19" spans="1:10" ht="24.75" customHeight="1" thickBot="1">
      <c r="A19" s="35"/>
      <c r="B19" s="223"/>
      <c r="C19" s="213"/>
      <c r="D19" s="216"/>
      <c r="E19" s="219"/>
      <c r="F19" s="219"/>
      <c r="G19" s="219"/>
      <c r="H19" s="49"/>
      <c r="I19" s="49"/>
      <c r="J19" s="49"/>
    </row>
    <row r="20" spans="1:10" ht="14.25" customHeight="1" thickBot="1">
      <c r="A20" s="35"/>
      <c r="B20" s="192">
        <v>1</v>
      </c>
      <c r="C20" s="51" t="s">
        <v>65</v>
      </c>
      <c r="D20" s="52" t="s">
        <v>84</v>
      </c>
      <c r="E20" s="52" t="s">
        <v>84</v>
      </c>
      <c r="F20" s="52">
        <v>4</v>
      </c>
      <c r="G20" s="179" t="s">
        <v>129</v>
      </c>
      <c r="H20" s="49"/>
      <c r="I20" s="49"/>
      <c r="J20" s="48"/>
    </row>
    <row r="21" spans="1:7" ht="15.75">
      <c r="A21" s="35"/>
      <c r="B21" s="53" t="s">
        <v>6</v>
      </c>
      <c r="C21" s="13"/>
      <c r="D21" s="77">
        <f>D22</f>
        <v>-136019</v>
      </c>
      <c r="E21" s="106">
        <f>E22+E60+E65</f>
        <v>2532329</v>
      </c>
      <c r="F21" s="106">
        <f>F22+F60+F65</f>
        <v>2792592</v>
      </c>
      <c r="G21" s="183">
        <f>F21-E21</f>
        <v>260263</v>
      </c>
    </row>
    <row r="22" spans="1:7" ht="15.75">
      <c r="A22" s="35"/>
      <c r="B22" s="54" t="s">
        <v>7</v>
      </c>
      <c r="C22" s="14"/>
      <c r="D22" s="78">
        <f>D23+D52+D63</f>
        <v>-136019</v>
      </c>
      <c r="E22" s="107">
        <f>E27+E52</f>
        <v>786643</v>
      </c>
      <c r="F22" s="107">
        <f>F27+F52</f>
        <v>911906</v>
      </c>
      <c r="G22" s="184">
        <f aca="true" t="shared" si="0" ref="G22:G84">F22-E22</f>
        <v>125263</v>
      </c>
    </row>
    <row r="23" spans="1:7" ht="15.75">
      <c r="A23" s="35"/>
      <c r="B23" s="54" t="s">
        <v>8</v>
      </c>
      <c r="C23" s="14"/>
      <c r="D23" s="78">
        <f>D25+D27</f>
        <v>-856550</v>
      </c>
      <c r="E23" s="107">
        <f>E25+E27</f>
        <v>495992</v>
      </c>
      <c r="F23" s="107">
        <f>F25+F27</f>
        <v>495992</v>
      </c>
      <c r="G23" s="184">
        <f t="shared" si="0"/>
        <v>0</v>
      </c>
    </row>
    <row r="24" spans="1:7" ht="15.75">
      <c r="A24" s="35"/>
      <c r="B24" s="55" t="s">
        <v>9</v>
      </c>
      <c r="C24" s="3"/>
      <c r="D24" s="79"/>
      <c r="E24" s="108"/>
      <c r="F24" s="108"/>
      <c r="G24" s="184"/>
    </row>
    <row r="25" spans="1:7" ht="15.75">
      <c r="A25" s="35"/>
      <c r="B25" s="55" t="s">
        <v>10</v>
      </c>
      <c r="C25" s="3" t="s">
        <v>11</v>
      </c>
      <c r="D25" s="79">
        <f>D26</f>
        <v>-1251191</v>
      </c>
      <c r="E25" s="109">
        <f>E26</f>
        <v>0</v>
      </c>
      <c r="F25" s="109">
        <f>F26</f>
        <v>0</v>
      </c>
      <c r="G25" s="184">
        <f t="shared" si="0"/>
        <v>0</v>
      </c>
    </row>
    <row r="26" spans="1:7" ht="15">
      <c r="A26" s="35"/>
      <c r="B26" s="56" t="s">
        <v>12</v>
      </c>
      <c r="C26" s="15" t="s">
        <v>13</v>
      </c>
      <c r="D26" s="80">
        <v>-1251191</v>
      </c>
      <c r="E26" s="110">
        <v>0</v>
      </c>
      <c r="F26" s="110">
        <v>0</v>
      </c>
      <c r="G26" s="204">
        <f t="shared" si="0"/>
        <v>0</v>
      </c>
    </row>
    <row r="27" spans="1:7" ht="15.75">
      <c r="A27" s="35"/>
      <c r="B27" s="57" t="s">
        <v>14</v>
      </c>
      <c r="C27" s="14" t="s">
        <v>15</v>
      </c>
      <c r="D27" s="78">
        <f>D28</f>
        <v>394641</v>
      </c>
      <c r="E27" s="107">
        <f>E28</f>
        <v>495992</v>
      </c>
      <c r="F27" s="107">
        <f>F28</f>
        <v>495992</v>
      </c>
      <c r="G27" s="184">
        <f t="shared" si="0"/>
        <v>0</v>
      </c>
    </row>
    <row r="28" spans="1:7" ht="15.75">
      <c r="A28" s="35"/>
      <c r="B28" s="57" t="s">
        <v>16</v>
      </c>
      <c r="C28" s="14" t="s">
        <v>17</v>
      </c>
      <c r="D28" s="78">
        <v>394641</v>
      </c>
      <c r="E28" s="107">
        <f>E29+E30+E31+E32+E33+E34+E35+E36+E37+E38+E39+E40+E41+E42+E43+E44+E45+E46+E47+E48+E49+E50+E51</f>
        <v>495992</v>
      </c>
      <c r="F28" s="107">
        <f>F29+F30+F31+F32+F33+F34+F35+F36+F37+F38+F39+F40+F41+F42+F43+F44+F45+F46+F47+F48+F49+F50+F51</f>
        <v>495992</v>
      </c>
      <c r="G28" s="184">
        <f t="shared" si="0"/>
        <v>0</v>
      </c>
    </row>
    <row r="29" spans="1:7" ht="63" customHeight="1">
      <c r="A29" s="35"/>
      <c r="B29" s="58" t="s">
        <v>160</v>
      </c>
      <c r="C29" s="15" t="s">
        <v>18</v>
      </c>
      <c r="D29" s="80"/>
      <c r="E29" s="110">
        <v>72267</v>
      </c>
      <c r="F29" s="110">
        <v>72267</v>
      </c>
      <c r="G29" s="204">
        <f t="shared" si="0"/>
        <v>0</v>
      </c>
    </row>
    <row r="30" spans="1:7" ht="47.25" customHeight="1">
      <c r="A30" s="35"/>
      <c r="B30" s="58" t="s">
        <v>19</v>
      </c>
      <c r="C30" s="15" t="s">
        <v>20</v>
      </c>
      <c r="D30" s="80"/>
      <c r="E30" s="110">
        <v>8502</v>
      </c>
      <c r="F30" s="110">
        <v>8502</v>
      </c>
      <c r="G30" s="204">
        <f t="shared" si="0"/>
        <v>0</v>
      </c>
    </row>
    <row r="31" spans="1:7" ht="48" customHeight="1">
      <c r="A31" s="35"/>
      <c r="B31" s="58" t="s">
        <v>161</v>
      </c>
      <c r="C31" s="15" t="s">
        <v>21</v>
      </c>
      <c r="D31" s="80"/>
      <c r="E31" s="110">
        <v>105000</v>
      </c>
      <c r="F31" s="110">
        <v>105000</v>
      </c>
      <c r="G31" s="204">
        <f t="shared" si="0"/>
        <v>0</v>
      </c>
    </row>
    <row r="32" spans="1:7" ht="113.25" customHeight="1">
      <c r="A32" s="35"/>
      <c r="B32" s="58" t="s">
        <v>91</v>
      </c>
      <c r="C32" s="15" t="s">
        <v>22</v>
      </c>
      <c r="D32" s="80"/>
      <c r="E32" s="110">
        <v>72000</v>
      </c>
      <c r="F32" s="110">
        <v>72000</v>
      </c>
      <c r="G32" s="204">
        <f t="shared" si="0"/>
        <v>0</v>
      </c>
    </row>
    <row r="33" spans="1:7" ht="36" customHeight="1">
      <c r="A33" s="35"/>
      <c r="B33" s="58" t="s">
        <v>23</v>
      </c>
      <c r="C33" s="15" t="s">
        <v>24</v>
      </c>
      <c r="D33" s="80"/>
      <c r="E33" s="110">
        <v>13861</v>
      </c>
      <c r="F33" s="110">
        <v>13861</v>
      </c>
      <c r="G33" s="204">
        <f t="shared" si="0"/>
        <v>0</v>
      </c>
    </row>
    <row r="34" spans="1:7" ht="62.25" customHeight="1">
      <c r="A34" s="35"/>
      <c r="B34" s="59" t="s">
        <v>68</v>
      </c>
      <c r="C34" s="15" t="s">
        <v>25</v>
      </c>
      <c r="D34" s="80"/>
      <c r="E34" s="110">
        <v>57252</v>
      </c>
      <c r="F34" s="110">
        <v>57252</v>
      </c>
      <c r="G34" s="204">
        <f t="shared" si="0"/>
        <v>0</v>
      </c>
    </row>
    <row r="35" spans="1:7" ht="66" customHeight="1">
      <c r="A35" s="35"/>
      <c r="B35" s="58" t="s">
        <v>26</v>
      </c>
      <c r="C35" s="15" t="s">
        <v>27</v>
      </c>
      <c r="D35" s="80"/>
      <c r="E35" s="110">
        <v>1914</v>
      </c>
      <c r="F35" s="110">
        <v>1914</v>
      </c>
      <c r="G35" s="204">
        <f t="shared" si="0"/>
        <v>0</v>
      </c>
    </row>
    <row r="36" spans="1:7" ht="30">
      <c r="A36" s="35"/>
      <c r="B36" s="58" t="s">
        <v>28</v>
      </c>
      <c r="C36" s="15" t="s">
        <v>29</v>
      </c>
      <c r="D36" s="80"/>
      <c r="E36" s="110">
        <v>1600</v>
      </c>
      <c r="F36" s="110">
        <v>1600</v>
      </c>
      <c r="G36" s="204">
        <f t="shared" si="0"/>
        <v>0</v>
      </c>
    </row>
    <row r="37" spans="1:7" ht="30">
      <c r="A37" s="35"/>
      <c r="B37" s="58" t="s">
        <v>92</v>
      </c>
      <c r="C37" s="15" t="s">
        <v>86</v>
      </c>
      <c r="D37" s="80"/>
      <c r="E37" s="110">
        <v>0</v>
      </c>
      <c r="F37" s="110">
        <v>0</v>
      </c>
      <c r="G37" s="204">
        <f t="shared" si="0"/>
        <v>0</v>
      </c>
    </row>
    <row r="38" spans="1:7" ht="34.5" customHeight="1">
      <c r="A38" s="35"/>
      <c r="B38" s="58" t="s">
        <v>162</v>
      </c>
      <c r="C38" s="15" t="s">
        <v>95</v>
      </c>
      <c r="D38" s="80"/>
      <c r="E38" s="110">
        <v>0</v>
      </c>
      <c r="F38" s="110">
        <v>0</v>
      </c>
      <c r="G38" s="204">
        <f t="shared" si="0"/>
        <v>0</v>
      </c>
    </row>
    <row r="39" spans="1:7" ht="15">
      <c r="A39" s="35"/>
      <c r="B39" s="58" t="s">
        <v>94</v>
      </c>
      <c r="C39" s="15" t="s">
        <v>96</v>
      </c>
      <c r="D39" s="80"/>
      <c r="E39" s="110">
        <v>0</v>
      </c>
      <c r="F39" s="110">
        <v>0</v>
      </c>
      <c r="G39" s="204">
        <f t="shared" si="0"/>
        <v>0</v>
      </c>
    </row>
    <row r="40" spans="1:7" ht="18" customHeight="1">
      <c r="A40" s="35"/>
      <c r="B40" s="58" t="s">
        <v>69</v>
      </c>
      <c r="C40" s="15" t="s">
        <v>30</v>
      </c>
      <c r="D40" s="80"/>
      <c r="E40" s="110">
        <v>151</v>
      </c>
      <c r="F40" s="110">
        <v>151</v>
      </c>
      <c r="G40" s="204">
        <f t="shared" si="0"/>
        <v>0</v>
      </c>
    </row>
    <row r="41" spans="1:7" ht="18" customHeight="1">
      <c r="A41" s="35"/>
      <c r="B41" s="58" t="s">
        <v>97</v>
      </c>
      <c r="C41" s="15" t="s">
        <v>98</v>
      </c>
      <c r="D41" s="80"/>
      <c r="E41" s="110"/>
      <c r="F41" s="110">
        <v>0</v>
      </c>
      <c r="G41" s="204">
        <f t="shared" si="0"/>
        <v>0</v>
      </c>
    </row>
    <row r="42" spans="1:7" ht="75" customHeight="1">
      <c r="A42" s="35"/>
      <c r="B42" s="58" t="s">
        <v>163</v>
      </c>
      <c r="C42" s="15" t="s">
        <v>31</v>
      </c>
      <c r="D42" s="80"/>
      <c r="E42" s="110">
        <v>30000</v>
      </c>
      <c r="F42" s="110">
        <v>30000</v>
      </c>
      <c r="G42" s="204">
        <f t="shared" si="0"/>
        <v>0</v>
      </c>
    </row>
    <row r="43" spans="1:7" ht="104.25" customHeight="1">
      <c r="A43" s="35"/>
      <c r="B43" s="58" t="s">
        <v>165</v>
      </c>
      <c r="C43" s="15" t="s">
        <v>32</v>
      </c>
      <c r="D43" s="80"/>
      <c r="E43" s="110">
        <v>69683</v>
      </c>
      <c r="F43" s="110">
        <v>69683</v>
      </c>
      <c r="G43" s="204">
        <f t="shared" si="0"/>
        <v>0</v>
      </c>
    </row>
    <row r="44" spans="1:7" ht="65.25" customHeight="1">
      <c r="A44" s="35"/>
      <c r="B44" s="58" t="s">
        <v>33</v>
      </c>
      <c r="C44" s="36" t="s">
        <v>34</v>
      </c>
      <c r="D44" s="81"/>
      <c r="E44" s="110">
        <v>46497</v>
      </c>
      <c r="F44" s="110">
        <v>46497</v>
      </c>
      <c r="G44" s="204">
        <f t="shared" si="0"/>
        <v>0</v>
      </c>
    </row>
    <row r="45" spans="1:7" ht="105" customHeight="1">
      <c r="A45" s="35"/>
      <c r="B45" s="60" t="s">
        <v>101</v>
      </c>
      <c r="C45" s="36" t="s">
        <v>35</v>
      </c>
      <c r="D45" s="81"/>
      <c r="E45" s="110">
        <v>159</v>
      </c>
      <c r="F45" s="110">
        <v>159</v>
      </c>
      <c r="G45" s="204">
        <f t="shared" si="0"/>
        <v>0</v>
      </c>
    </row>
    <row r="46" spans="1:7" ht="72.75" customHeight="1">
      <c r="A46" s="35"/>
      <c r="B46" s="60" t="s">
        <v>102</v>
      </c>
      <c r="C46" s="36" t="s">
        <v>36</v>
      </c>
      <c r="D46" s="81"/>
      <c r="E46" s="110">
        <v>506</v>
      </c>
      <c r="F46" s="110">
        <v>506</v>
      </c>
      <c r="G46" s="204">
        <f t="shared" si="0"/>
        <v>0</v>
      </c>
    </row>
    <row r="47" spans="1:7" ht="66" customHeight="1">
      <c r="A47" s="35"/>
      <c r="B47" s="60" t="s">
        <v>164</v>
      </c>
      <c r="C47" s="36" t="s">
        <v>78</v>
      </c>
      <c r="D47" s="81"/>
      <c r="E47" s="110">
        <v>0</v>
      </c>
      <c r="F47" s="110">
        <v>0</v>
      </c>
      <c r="G47" s="204">
        <f t="shared" si="0"/>
        <v>0</v>
      </c>
    </row>
    <row r="48" spans="1:7" ht="87.75" customHeight="1">
      <c r="A48" s="35"/>
      <c r="B48" s="60" t="s">
        <v>166</v>
      </c>
      <c r="C48" s="36" t="s">
        <v>79</v>
      </c>
      <c r="D48" s="81"/>
      <c r="E48" s="110">
        <v>1000</v>
      </c>
      <c r="F48" s="110">
        <v>1000</v>
      </c>
      <c r="G48" s="204">
        <f t="shared" si="0"/>
        <v>0</v>
      </c>
    </row>
    <row r="49" spans="1:7" ht="30">
      <c r="A49" s="35"/>
      <c r="B49" s="60" t="s">
        <v>104</v>
      </c>
      <c r="C49" s="15" t="s">
        <v>80</v>
      </c>
      <c r="D49" s="81"/>
      <c r="E49" s="110">
        <v>15000</v>
      </c>
      <c r="F49" s="110">
        <v>15000</v>
      </c>
      <c r="G49" s="204">
        <f t="shared" si="0"/>
        <v>0</v>
      </c>
    </row>
    <row r="50" spans="1:7" ht="30">
      <c r="A50" s="35"/>
      <c r="B50" s="60" t="s">
        <v>81</v>
      </c>
      <c r="C50" s="15" t="s">
        <v>106</v>
      </c>
      <c r="D50" s="81"/>
      <c r="E50" s="110">
        <v>600</v>
      </c>
      <c r="F50" s="110">
        <v>600</v>
      </c>
      <c r="G50" s="204">
        <f t="shared" si="0"/>
        <v>0</v>
      </c>
    </row>
    <row r="51" spans="1:7" ht="69" customHeight="1">
      <c r="A51" s="35"/>
      <c r="B51" s="60" t="s">
        <v>105</v>
      </c>
      <c r="C51" s="36" t="s">
        <v>107</v>
      </c>
      <c r="D51" s="81"/>
      <c r="E51" s="110">
        <v>0</v>
      </c>
      <c r="F51" s="110">
        <v>0</v>
      </c>
      <c r="G51" s="204">
        <f t="shared" si="0"/>
        <v>0</v>
      </c>
    </row>
    <row r="52" spans="1:7" ht="24" customHeight="1">
      <c r="A52" s="35"/>
      <c r="B52" s="61" t="s">
        <v>37</v>
      </c>
      <c r="C52" s="36"/>
      <c r="D52" s="79">
        <f>D53+D55</f>
        <v>720531</v>
      </c>
      <c r="E52" s="109">
        <f>E53+E55</f>
        <v>290651</v>
      </c>
      <c r="F52" s="109">
        <f>F53+F55</f>
        <v>415914</v>
      </c>
      <c r="G52" s="184">
        <f t="shared" si="0"/>
        <v>125263</v>
      </c>
    </row>
    <row r="53" spans="1:11" ht="15.75">
      <c r="A53" s="35"/>
      <c r="B53" s="55" t="s">
        <v>38</v>
      </c>
      <c r="C53" s="46" t="s">
        <v>39</v>
      </c>
      <c r="D53" s="82">
        <f>D54</f>
        <v>714736</v>
      </c>
      <c r="E53" s="111">
        <f>E54</f>
        <v>288101</v>
      </c>
      <c r="F53" s="111">
        <f>F54</f>
        <v>413364</v>
      </c>
      <c r="G53" s="184">
        <f t="shared" si="0"/>
        <v>125263</v>
      </c>
      <c r="J53" s="167"/>
      <c r="K53" s="167"/>
    </row>
    <row r="54" spans="1:7" ht="15">
      <c r="A54" s="35"/>
      <c r="B54" s="207" t="s">
        <v>40</v>
      </c>
      <c r="C54" s="208" t="s">
        <v>41</v>
      </c>
      <c r="D54" s="209">
        <v>714736</v>
      </c>
      <c r="E54" s="146">
        <v>288101</v>
      </c>
      <c r="F54" s="146">
        <v>413364</v>
      </c>
      <c r="G54" s="210">
        <f t="shared" si="0"/>
        <v>125263</v>
      </c>
    </row>
    <row r="55" spans="1:7" s="38" customFormat="1" ht="15.75">
      <c r="A55" s="37"/>
      <c r="B55" s="62" t="s">
        <v>42</v>
      </c>
      <c r="C55" s="30" t="s">
        <v>43</v>
      </c>
      <c r="D55" s="84">
        <f>D56</f>
        <v>5795</v>
      </c>
      <c r="E55" s="112">
        <f>E56</f>
        <v>2550</v>
      </c>
      <c r="F55" s="112">
        <f>F56</f>
        <v>2550</v>
      </c>
      <c r="G55" s="184">
        <f t="shared" si="0"/>
        <v>0</v>
      </c>
    </row>
    <row r="56" spans="1:7" s="38" customFormat="1" ht="15.75">
      <c r="A56" s="37"/>
      <c r="B56" s="63" t="s">
        <v>44</v>
      </c>
      <c r="C56" s="31" t="s">
        <v>45</v>
      </c>
      <c r="D56" s="85">
        <v>5795</v>
      </c>
      <c r="E56" s="110">
        <v>2550</v>
      </c>
      <c r="F56" s="110">
        <v>2550</v>
      </c>
      <c r="G56" s="110">
        <f t="shared" si="0"/>
        <v>0</v>
      </c>
    </row>
    <row r="57" spans="1:7" ht="15.75">
      <c r="A57" s="35"/>
      <c r="B57" s="7" t="s">
        <v>71</v>
      </c>
      <c r="C57" s="9" t="s">
        <v>72</v>
      </c>
      <c r="D57" s="78">
        <f>D58</f>
        <v>0</v>
      </c>
      <c r="E57" s="107">
        <f>E58</f>
        <v>0</v>
      </c>
      <c r="F57" s="107">
        <f>F58</f>
        <v>0</v>
      </c>
      <c r="G57" s="184">
        <f t="shared" si="0"/>
        <v>0</v>
      </c>
    </row>
    <row r="58" spans="1:7" ht="15">
      <c r="A58" s="35"/>
      <c r="B58" s="8" t="s">
        <v>73</v>
      </c>
      <c r="C58" s="10" t="s">
        <v>74</v>
      </c>
      <c r="D58" s="86">
        <v>0</v>
      </c>
      <c r="E58" s="110">
        <v>0</v>
      </c>
      <c r="F58" s="110">
        <v>0</v>
      </c>
      <c r="G58" s="110">
        <f t="shared" si="0"/>
        <v>0</v>
      </c>
    </row>
    <row r="59" spans="1:7" ht="15.75">
      <c r="A59" s="35"/>
      <c r="B59" s="7" t="s">
        <v>130</v>
      </c>
      <c r="C59" s="9"/>
      <c r="D59" s="78"/>
      <c r="E59" s="107"/>
      <c r="F59" s="107"/>
      <c r="G59" s="184"/>
    </row>
    <row r="60" spans="1:7" ht="15.75">
      <c r="A60" s="35"/>
      <c r="B60" s="152" t="s">
        <v>131</v>
      </c>
      <c r="C60" s="141" t="s">
        <v>135</v>
      </c>
      <c r="D60" s="142"/>
      <c r="E60" s="143">
        <f>E61+E62</f>
        <v>1738152</v>
      </c>
      <c r="F60" s="143">
        <f>F61+F62</f>
        <v>1873152</v>
      </c>
      <c r="G60" s="184">
        <f t="shared" si="0"/>
        <v>135000</v>
      </c>
    </row>
    <row r="61" spans="1:7" ht="47.25">
      <c r="A61" s="35"/>
      <c r="B61" s="155" t="s">
        <v>138</v>
      </c>
      <c r="C61" s="156" t="s">
        <v>139</v>
      </c>
      <c r="D61" s="142"/>
      <c r="E61" s="146">
        <v>1152</v>
      </c>
      <c r="F61" s="146">
        <v>1152</v>
      </c>
      <c r="G61" s="204">
        <f t="shared" si="0"/>
        <v>0</v>
      </c>
    </row>
    <row r="62" spans="1:7" ht="15.75">
      <c r="A62" s="35"/>
      <c r="B62" s="153" t="s">
        <v>133</v>
      </c>
      <c r="C62" s="144" t="s">
        <v>134</v>
      </c>
      <c r="D62" s="145"/>
      <c r="E62" s="146">
        <f>1350000+290000+97000</f>
        <v>1737000</v>
      </c>
      <c r="F62" s="146">
        <v>1872000</v>
      </c>
      <c r="G62" s="204">
        <f t="shared" si="0"/>
        <v>135000</v>
      </c>
    </row>
    <row r="63" spans="1:7" ht="35.25" customHeight="1">
      <c r="A63" s="35"/>
      <c r="B63" s="157" t="s">
        <v>132</v>
      </c>
      <c r="C63" s="158" t="s">
        <v>75</v>
      </c>
      <c r="D63" s="159">
        <f>D64</f>
        <v>0</v>
      </c>
      <c r="E63" s="160">
        <f>E64</f>
        <v>0</v>
      </c>
      <c r="F63" s="160">
        <f>F64</f>
        <v>0</v>
      </c>
      <c r="G63" s="184">
        <f t="shared" si="0"/>
        <v>0</v>
      </c>
    </row>
    <row r="64" spans="1:7" ht="30">
      <c r="A64" s="35"/>
      <c r="B64" s="161" t="s">
        <v>76</v>
      </c>
      <c r="C64" s="156" t="s">
        <v>77</v>
      </c>
      <c r="D64" s="162">
        <v>0</v>
      </c>
      <c r="E64" s="146">
        <v>0</v>
      </c>
      <c r="F64" s="146">
        <v>0</v>
      </c>
      <c r="G64" s="204">
        <f t="shared" si="0"/>
        <v>0</v>
      </c>
    </row>
    <row r="65" spans="1:7" ht="31.5">
      <c r="A65" s="35"/>
      <c r="B65" s="163" t="s">
        <v>140</v>
      </c>
      <c r="C65" s="164" t="s">
        <v>141</v>
      </c>
      <c r="D65" s="162"/>
      <c r="E65" s="143">
        <f>E66</f>
        <v>7534</v>
      </c>
      <c r="F65" s="143">
        <f>F66</f>
        <v>7534</v>
      </c>
      <c r="G65" s="184">
        <f t="shared" si="0"/>
        <v>0</v>
      </c>
    </row>
    <row r="66" spans="1:7" ht="15.75">
      <c r="A66" s="35"/>
      <c r="B66" s="165" t="s">
        <v>142</v>
      </c>
      <c r="C66" s="164" t="s">
        <v>143</v>
      </c>
      <c r="D66" s="166"/>
      <c r="E66" s="167">
        <v>7534</v>
      </c>
      <c r="F66" s="167">
        <v>7534</v>
      </c>
      <c r="G66" s="204">
        <f t="shared" si="0"/>
        <v>0</v>
      </c>
    </row>
    <row r="67" spans="1:7" ht="15.75">
      <c r="A67" s="1"/>
      <c r="B67" s="54" t="s">
        <v>46</v>
      </c>
      <c r="C67" s="14"/>
      <c r="D67" s="78"/>
      <c r="E67" s="110"/>
      <c r="F67" s="110"/>
      <c r="G67" s="184"/>
    </row>
    <row r="68" spans="1:7" ht="15.75">
      <c r="A68" s="1"/>
      <c r="B68" s="21" t="s">
        <v>82</v>
      </c>
      <c r="C68" s="14"/>
      <c r="D68" s="78">
        <f aca="true" t="shared" si="1" ref="D68:F69">D71+D116</f>
        <v>978559</v>
      </c>
      <c r="E68" s="107">
        <f t="shared" si="1"/>
        <v>1342392</v>
      </c>
      <c r="F68" s="107">
        <f t="shared" si="1"/>
        <v>1962392</v>
      </c>
      <c r="G68" s="184">
        <f t="shared" si="0"/>
        <v>620000</v>
      </c>
    </row>
    <row r="69" spans="1:7" ht="15.75">
      <c r="A69" s="1"/>
      <c r="B69" s="21" t="s">
        <v>83</v>
      </c>
      <c r="C69" s="14"/>
      <c r="D69" s="78">
        <f t="shared" si="1"/>
        <v>475825</v>
      </c>
      <c r="E69" s="107">
        <f t="shared" si="1"/>
        <v>1668389</v>
      </c>
      <c r="F69" s="107">
        <f t="shared" si="1"/>
        <v>1788389</v>
      </c>
      <c r="G69" s="184">
        <f t="shared" si="0"/>
        <v>120000</v>
      </c>
    </row>
    <row r="70" spans="2:7" ht="15.75">
      <c r="B70" s="64" t="s">
        <v>47</v>
      </c>
      <c r="C70" s="16" t="s">
        <v>18</v>
      </c>
      <c r="D70" s="87"/>
      <c r="E70" s="110"/>
      <c r="F70" s="110"/>
      <c r="G70" s="184"/>
    </row>
    <row r="71" spans="2:7" ht="15.75">
      <c r="B71" s="21" t="s">
        <v>82</v>
      </c>
      <c r="C71" s="16"/>
      <c r="D71" s="87">
        <f>D74+D77+D80+D86+D92+D98+D107</f>
        <v>977633</v>
      </c>
      <c r="E71" s="113">
        <f>E74+E77+E80+E83+E98+E107+E104</f>
        <v>1341390</v>
      </c>
      <c r="F71" s="113">
        <f>F74+F77+F80+F83+F98+F107+F104</f>
        <v>1961390</v>
      </c>
      <c r="G71" s="113">
        <f>G74+G77+G80+G83+G98+G107+G104</f>
        <v>620000</v>
      </c>
    </row>
    <row r="72" spans="2:7" ht="15.75">
      <c r="B72" s="21" t="s">
        <v>83</v>
      </c>
      <c r="C72" s="16"/>
      <c r="D72" s="87">
        <f>D75+D78+D81+D87+D93+D99+D108</f>
        <v>474899</v>
      </c>
      <c r="E72" s="113">
        <f>E75+E78+E81+E87+E93+E99+E108+E105</f>
        <v>1667387</v>
      </c>
      <c r="F72" s="113">
        <f>F75+F78+F81+F87+F93+F99+F108+F105</f>
        <v>1787387</v>
      </c>
      <c r="G72" s="113">
        <f>G75+G78+G81+G87+G93+G99+G108+G105</f>
        <v>120000</v>
      </c>
    </row>
    <row r="73" spans="2:7" ht="15.75">
      <c r="B73" s="65" t="s">
        <v>48</v>
      </c>
      <c r="C73" s="27">
        <v>10</v>
      </c>
      <c r="D73" s="88"/>
      <c r="E73" s="110"/>
      <c r="F73" s="110"/>
      <c r="G73" s="184"/>
    </row>
    <row r="74" spans="2:7" ht="15.75">
      <c r="B74" s="21" t="s">
        <v>82</v>
      </c>
      <c r="C74" s="39"/>
      <c r="D74" s="40">
        <v>21595</v>
      </c>
      <c r="E74" s="110">
        <v>29375</v>
      </c>
      <c r="F74" s="110">
        <v>29375</v>
      </c>
      <c r="G74" s="204">
        <f t="shared" si="0"/>
        <v>0</v>
      </c>
    </row>
    <row r="75" spans="2:7" ht="15.75">
      <c r="B75" s="21" t="s">
        <v>83</v>
      </c>
      <c r="C75" s="39"/>
      <c r="D75" s="40">
        <v>21595</v>
      </c>
      <c r="E75" s="110">
        <v>29375</v>
      </c>
      <c r="F75" s="110">
        <v>29375</v>
      </c>
      <c r="G75" s="204">
        <f t="shared" si="0"/>
        <v>0</v>
      </c>
    </row>
    <row r="76" spans="2:7" ht="15.75">
      <c r="B76" s="65" t="s">
        <v>49</v>
      </c>
      <c r="C76" s="27">
        <v>20</v>
      </c>
      <c r="D76" s="89"/>
      <c r="E76" s="110"/>
      <c r="F76" s="110"/>
      <c r="G76" s="204"/>
    </row>
    <row r="77" spans="2:7" ht="15.75">
      <c r="B77" s="21" t="s">
        <v>82</v>
      </c>
      <c r="C77" s="39"/>
      <c r="D77" s="40">
        <v>3783</v>
      </c>
      <c r="E77" s="110">
        <v>7618</v>
      </c>
      <c r="F77" s="110">
        <v>7618</v>
      </c>
      <c r="G77" s="204">
        <f t="shared" si="0"/>
        <v>0</v>
      </c>
    </row>
    <row r="78" spans="2:7" ht="15.75">
      <c r="B78" s="21" t="s">
        <v>83</v>
      </c>
      <c r="C78" s="39"/>
      <c r="D78" s="40">
        <v>3783</v>
      </c>
      <c r="E78" s="110">
        <v>7618</v>
      </c>
      <c r="F78" s="110">
        <v>7618</v>
      </c>
      <c r="G78" s="204">
        <f t="shared" si="0"/>
        <v>0</v>
      </c>
    </row>
    <row r="79" spans="2:7" ht="15.75">
      <c r="B79" s="61" t="s">
        <v>50</v>
      </c>
      <c r="C79" s="28" t="s">
        <v>51</v>
      </c>
      <c r="D79" s="90"/>
      <c r="E79" s="110"/>
      <c r="F79" s="110"/>
      <c r="G79" s="184"/>
    </row>
    <row r="80" spans="2:7" ht="15.75">
      <c r="B80" s="21" t="s">
        <v>82</v>
      </c>
      <c r="C80" s="17"/>
      <c r="D80" s="4">
        <v>952255</v>
      </c>
      <c r="E80" s="113">
        <v>1275706</v>
      </c>
      <c r="F80" s="113">
        <v>1895706</v>
      </c>
      <c r="G80" s="184">
        <f t="shared" si="0"/>
        <v>620000</v>
      </c>
    </row>
    <row r="81" spans="2:7" ht="15.75">
      <c r="B81" s="21" t="s">
        <v>83</v>
      </c>
      <c r="C81" s="17"/>
      <c r="D81" s="4">
        <v>449521</v>
      </c>
      <c r="E81" s="113">
        <v>1627296</v>
      </c>
      <c r="F81" s="113">
        <v>1747296</v>
      </c>
      <c r="G81" s="184">
        <f t="shared" si="0"/>
        <v>120000</v>
      </c>
    </row>
    <row r="82" spans="2:7" ht="31.5" customHeight="1">
      <c r="B82" s="55" t="s">
        <v>52</v>
      </c>
      <c r="C82" s="5" t="s">
        <v>53</v>
      </c>
      <c r="D82" s="91"/>
      <c r="E82" s="110"/>
      <c r="F82" s="110"/>
      <c r="G82" s="184"/>
    </row>
    <row r="83" spans="2:7" ht="16.5" customHeight="1">
      <c r="B83" s="21" t="s">
        <v>82</v>
      </c>
      <c r="C83" s="6"/>
      <c r="D83" s="91">
        <f aca="true" t="shared" si="2" ref="D83:F84">D86+D89+D92+D95</f>
        <v>0</v>
      </c>
      <c r="E83" s="113">
        <f>E86+E89+E92+E95</f>
        <v>560</v>
      </c>
      <c r="F83" s="113">
        <f t="shared" si="2"/>
        <v>560</v>
      </c>
      <c r="G83" s="184">
        <f t="shared" si="0"/>
        <v>0</v>
      </c>
    </row>
    <row r="84" spans="2:7" ht="18.75" customHeight="1">
      <c r="B84" s="21" t="s">
        <v>83</v>
      </c>
      <c r="C84" s="6"/>
      <c r="D84" s="91">
        <f t="shared" si="2"/>
        <v>0</v>
      </c>
      <c r="E84" s="113">
        <f>E87+E90+E93+E96</f>
        <v>560</v>
      </c>
      <c r="F84" s="113">
        <f t="shared" si="2"/>
        <v>560</v>
      </c>
      <c r="G84" s="184">
        <f t="shared" si="0"/>
        <v>0</v>
      </c>
    </row>
    <row r="85" spans="2:7" ht="23.25" customHeight="1">
      <c r="B85" s="66" t="s">
        <v>54</v>
      </c>
      <c r="C85" s="15" t="s">
        <v>55</v>
      </c>
      <c r="D85" s="92"/>
      <c r="E85" s="110"/>
      <c r="F85" s="110"/>
      <c r="G85" s="184"/>
    </row>
    <row r="86" spans="2:7" ht="15" customHeight="1">
      <c r="B86" s="21" t="s">
        <v>82</v>
      </c>
      <c r="C86" s="15"/>
      <c r="D86" s="45">
        <v>0</v>
      </c>
      <c r="E86" s="114">
        <v>560</v>
      </c>
      <c r="F86" s="114">
        <v>560</v>
      </c>
      <c r="G86" s="184">
        <f aca="true" t="shared" si="3" ref="G86:G123">F86-E86</f>
        <v>0</v>
      </c>
    </row>
    <row r="87" spans="2:7" ht="15" customHeight="1">
      <c r="B87" s="21" t="s">
        <v>83</v>
      </c>
      <c r="C87" s="15"/>
      <c r="D87" s="45">
        <v>0</v>
      </c>
      <c r="E87" s="114">
        <v>560</v>
      </c>
      <c r="F87" s="114">
        <v>560</v>
      </c>
      <c r="G87" s="184">
        <f t="shared" si="3"/>
        <v>0</v>
      </c>
    </row>
    <row r="88" spans="2:7" ht="33" customHeight="1">
      <c r="B88" s="66" t="s">
        <v>56</v>
      </c>
      <c r="C88" s="15" t="s">
        <v>57</v>
      </c>
      <c r="D88" s="93"/>
      <c r="E88" s="114"/>
      <c r="F88" s="114"/>
      <c r="G88" s="184"/>
    </row>
    <row r="89" spans="2:7" ht="15.75" customHeight="1">
      <c r="B89" s="21" t="s">
        <v>82</v>
      </c>
      <c r="C89" s="15"/>
      <c r="D89" s="93">
        <v>0</v>
      </c>
      <c r="E89" s="114">
        <v>0</v>
      </c>
      <c r="F89" s="114">
        <v>0</v>
      </c>
      <c r="G89" s="114">
        <f t="shared" si="3"/>
        <v>0</v>
      </c>
    </row>
    <row r="90" spans="2:7" ht="15.75" customHeight="1">
      <c r="B90" s="21" t="s">
        <v>83</v>
      </c>
      <c r="C90" s="15"/>
      <c r="D90" s="92">
        <v>0</v>
      </c>
      <c r="E90" s="110">
        <v>0</v>
      </c>
      <c r="F90" s="110">
        <v>0</v>
      </c>
      <c r="G90" s="114">
        <f t="shared" si="3"/>
        <v>0</v>
      </c>
    </row>
    <row r="91" spans="2:7" ht="37.5" customHeight="1">
      <c r="B91" s="66" t="s">
        <v>58</v>
      </c>
      <c r="C91" s="15" t="s">
        <v>59</v>
      </c>
      <c r="D91" s="92"/>
      <c r="E91" s="110"/>
      <c r="F91" s="110"/>
      <c r="G91" s="184"/>
    </row>
    <row r="92" spans="2:7" ht="13.5" customHeight="1">
      <c r="B92" s="21" t="s">
        <v>82</v>
      </c>
      <c r="C92" s="15"/>
      <c r="D92" s="26">
        <v>0</v>
      </c>
      <c r="E92" s="110">
        <v>0</v>
      </c>
      <c r="F92" s="110">
        <v>0</v>
      </c>
      <c r="G92" s="110">
        <f t="shared" si="3"/>
        <v>0</v>
      </c>
    </row>
    <row r="93" spans="2:7" ht="15" customHeight="1">
      <c r="B93" s="21" t="s">
        <v>83</v>
      </c>
      <c r="C93" s="15"/>
      <c r="D93" s="26">
        <v>0</v>
      </c>
      <c r="E93" s="110">
        <v>0</v>
      </c>
      <c r="F93" s="110">
        <v>0</v>
      </c>
      <c r="G93" s="110">
        <f t="shared" si="3"/>
        <v>0</v>
      </c>
    </row>
    <row r="94" spans="2:7" ht="15" customHeight="1">
      <c r="B94" s="66" t="s">
        <v>60</v>
      </c>
      <c r="C94" s="15" t="s">
        <v>61</v>
      </c>
      <c r="D94" s="92"/>
      <c r="E94" s="110"/>
      <c r="F94" s="110"/>
      <c r="G94" s="184"/>
    </row>
    <row r="95" spans="2:7" ht="15" customHeight="1">
      <c r="B95" s="21" t="s">
        <v>82</v>
      </c>
      <c r="C95" s="6"/>
      <c r="D95" s="94">
        <v>0</v>
      </c>
      <c r="E95" s="110">
        <v>0</v>
      </c>
      <c r="F95" s="110">
        <v>0</v>
      </c>
      <c r="G95" s="110"/>
    </row>
    <row r="96" spans="2:7" ht="15" customHeight="1">
      <c r="B96" s="72" t="s">
        <v>83</v>
      </c>
      <c r="C96" s="73"/>
      <c r="D96" s="95">
        <v>0</v>
      </c>
      <c r="E96" s="115">
        <v>0</v>
      </c>
      <c r="F96" s="115">
        <v>0</v>
      </c>
      <c r="G96" s="110"/>
    </row>
    <row r="97" spans="2:7" ht="15" customHeight="1">
      <c r="B97" s="127" t="s">
        <v>146</v>
      </c>
      <c r="C97" s="3">
        <v>57</v>
      </c>
      <c r="D97" s="96"/>
      <c r="E97" s="116"/>
      <c r="F97" s="116"/>
      <c r="G97" s="184"/>
    </row>
    <row r="98" spans="2:7" ht="15" customHeight="1">
      <c r="B98" s="124" t="s">
        <v>82</v>
      </c>
      <c r="C98" s="15"/>
      <c r="D98" s="128">
        <f aca="true" t="shared" si="4" ref="D98:F99">D101</f>
        <v>0</v>
      </c>
      <c r="E98" s="120">
        <f>E101</f>
        <v>1234</v>
      </c>
      <c r="F98" s="120">
        <f t="shared" si="4"/>
        <v>1234</v>
      </c>
      <c r="G98" s="184">
        <f t="shared" si="3"/>
        <v>0</v>
      </c>
    </row>
    <row r="99" spans="2:7" ht="15" customHeight="1">
      <c r="B99" s="124" t="s">
        <v>83</v>
      </c>
      <c r="C99" s="15"/>
      <c r="D99" s="128">
        <f t="shared" si="4"/>
        <v>0</v>
      </c>
      <c r="E99" s="121">
        <f>E102</f>
        <v>1234</v>
      </c>
      <c r="F99" s="121">
        <f t="shared" si="4"/>
        <v>1234</v>
      </c>
      <c r="G99" s="184">
        <f t="shared" si="3"/>
        <v>0</v>
      </c>
    </row>
    <row r="100" spans="2:7" ht="15" customHeight="1">
      <c r="B100" s="125" t="s">
        <v>113</v>
      </c>
      <c r="C100" s="15" t="s">
        <v>112</v>
      </c>
      <c r="D100" s="96"/>
      <c r="E100" s="182"/>
      <c r="F100" s="182"/>
      <c r="G100" s="184"/>
    </row>
    <row r="101" spans="2:7" ht="15" customHeight="1">
      <c r="B101" s="124" t="s">
        <v>82</v>
      </c>
      <c r="C101" s="15"/>
      <c r="D101" s="96">
        <v>0</v>
      </c>
      <c r="E101" s="173">
        <v>1234</v>
      </c>
      <c r="F101" s="173">
        <v>1234</v>
      </c>
      <c r="G101" s="173">
        <f>F101-E101</f>
        <v>0</v>
      </c>
    </row>
    <row r="102" spans="2:7" ht="15" customHeight="1">
      <c r="B102" s="124" t="s">
        <v>83</v>
      </c>
      <c r="C102" s="15"/>
      <c r="D102" s="96">
        <v>0</v>
      </c>
      <c r="E102" s="173">
        <v>1234</v>
      </c>
      <c r="F102" s="173">
        <v>1234</v>
      </c>
      <c r="G102" s="204">
        <f t="shared" si="3"/>
        <v>0</v>
      </c>
    </row>
    <row r="103" spans="2:8" ht="15" customHeight="1">
      <c r="B103" s="168" t="s">
        <v>144</v>
      </c>
      <c r="C103" s="169" t="s">
        <v>145</v>
      </c>
      <c r="D103" s="170"/>
      <c r="E103" s="174"/>
      <c r="F103" s="174"/>
      <c r="G103" s="184"/>
      <c r="H103" s="171"/>
    </row>
    <row r="104" spans="2:8" ht="15" customHeight="1">
      <c r="B104" s="176" t="s">
        <v>82</v>
      </c>
      <c r="C104" s="175"/>
      <c r="D104" s="177"/>
      <c r="E104" s="172">
        <v>26037</v>
      </c>
      <c r="F104" s="172">
        <v>26037</v>
      </c>
      <c r="G104" s="184">
        <f t="shared" si="3"/>
        <v>0</v>
      </c>
      <c r="H104" s="171"/>
    </row>
    <row r="105" spans="2:8" ht="15" customHeight="1">
      <c r="B105" s="178" t="s">
        <v>83</v>
      </c>
      <c r="C105" s="175"/>
      <c r="D105" s="177"/>
      <c r="E105" s="172">
        <v>444</v>
      </c>
      <c r="F105" s="172">
        <v>444</v>
      </c>
      <c r="G105" s="184">
        <f t="shared" si="3"/>
        <v>0</v>
      </c>
      <c r="H105" s="171"/>
    </row>
    <row r="106" spans="2:7" ht="15" customHeight="1">
      <c r="B106" s="123" t="s">
        <v>110</v>
      </c>
      <c r="C106" s="151" t="s">
        <v>89</v>
      </c>
      <c r="D106" s="97"/>
      <c r="E106" s="117"/>
      <c r="F106" s="117"/>
      <c r="G106" s="184"/>
    </row>
    <row r="107" spans="2:7" ht="15" customHeight="1">
      <c r="B107" s="76" t="s">
        <v>82</v>
      </c>
      <c r="C107" s="15"/>
      <c r="D107" s="120">
        <f aca="true" t="shared" si="5" ref="D107:F108">D110+D113</f>
        <v>0</v>
      </c>
      <c r="E107" s="120">
        <f>E110+E113</f>
        <v>860</v>
      </c>
      <c r="F107" s="120">
        <f t="shared" si="5"/>
        <v>860</v>
      </c>
      <c r="G107" s="184">
        <f t="shared" si="3"/>
        <v>0</v>
      </c>
    </row>
    <row r="108" spans="1:7" ht="17.25" customHeight="1">
      <c r="A108" s="1"/>
      <c r="B108" s="74" t="s">
        <v>83</v>
      </c>
      <c r="C108" s="15"/>
      <c r="D108" s="121">
        <f t="shared" si="5"/>
        <v>0</v>
      </c>
      <c r="E108" s="121">
        <f>E111+E114</f>
        <v>860</v>
      </c>
      <c r="F108" s="121">
        <f t="shared" si="5"/>
        <v>860</v>
      </c>
      <c r="G108" s="184">
        <f t="shared" si="3"/>
        <v>0</v>
      </c>
    </row>
    <row r="109" spans="1:7" ht="17.25" customHeight="1">
      <c r="A109" s="1"/>
      <c r="B109" s="126" t="s">
        <v>115</v>
      </c>
      <c r="C109" s="15" t="s">
        <v>114</v>
      </c>
      <c r="D109" s="98"/>
      <c r="E109" s="118"/>
      <c r="F109" s="118"/>
      <c r="G109" s="184"/>
    </row>
    <row r="110" spans="1:7" ht="17.25" customHeight="1">
      <c r="A110" s="1"/>
      <c r="B110" s="76" t="s">
        <v>82</v>
      </c>
      <c r="C110" s="15"/>
      <c r="D110" s="98">
        <v>0</v>
      </c>
      <c r="E110" s="118">
        <v>600</v>
      </c>
      <c r="F110" s="118">
        <v>600</v>
      </c>
      <c r="G110" s="110">
        <f t="shared" si="3"/>
        <v>0</v>
      </c>
    </row>
    <row r="111" spans="2:7" ht="16.5" customHeight="1">
      <c r="B111" s="74" t="s">
        <v>83</v>
      </c>
      <c r="C111" s="15"/>
      <c r="D111" s="98">
        <v>0</v>
      </c>
      <c r="E111" s="118">
        <v>600</v>
      </c>
      <c r="F111" s="118">
        <v>600</v>
      </c>
      <c r="G111" s="206">
        <f t="shared" si="3"/>
        <v>0</v>
      </c>
    </row>
    <row r="112" spans="2:7" ht="19.5" customHeight="1">
      <c r="B112" s="75" t="s">
        <v>88</v>
      </c>
      <c r="C112" s="15" t="s">
        <v>87</v>
      </c>
      <c r="D112" s="99"/>
      <c r="E112" s="118"/>
      <c r="F112" s="118"/>
      <c r="G112" s="205"/>
    </row>
    <row r="113" spans="2:7" ht="19.5" customHeight="1">
      <c r="B113" s="76" t="s">
        <v>82</v>
      </c>
      <c r="C113" s="15"/>
      <c r="D113" s="98">
        <v>0</v>
      </c>
      <c r="E113" s="119">
        <v>260</v>
      </c>
      <c r="F113" s="119">
        <v>260</v>
      </c>
      <c r="G113" s="119">
        <f t="shared" si="3"/>
        <v>0</v>
      </c>
    </row>
    <row r="114" spans="2:7" ht="15">
      <c r="B114" s="21" t="s">
        <v>83</v>
      </c>
      <c r="C114" s="15"/>
      <c r="D114" s="100">
        <v>0</v>
      </c>
      <c r="E114" s="110">
        <v>260</v>
      </c>
      <c r="F114" s="110">
        <v>260</v>
      </c>
      <c r="G114" s="119">
        <f t="shared" si="3"/>
        <v>0</v>
      </c>
    </row>
    <row r="115" spans="2:7" ht="15.75">
      <c r="B115" s="67" t="s">
        <v>62</v>
      </c>
      <c r="C115" s="18">
        <v>70</v>
      </c>
      <c r="D115" s="101"/>
      <c r="E115" s="118"/>
      <c r="F115" s="118"/>
      <c r="G115" s="184"/>
    </row>
    <row r="116" spans="2:7" ht="15.75">
      <c r="B116" s="68" t="s">
        <v>82</v>
      </c>
      <c r="C116" s="25"/>
      <c r="D116" s="102">
        <f aca="true" t="shared" si="6" ref="D116:F117">D119</f>
        <v>926</v>
      </c>
      <c r="E116" s="120">
        <f>E119</f>
        <v>1002</v>
      </c>
      <c r="F116" s="120">
        <f t="shared" si="6"/>
        <v>1002</v>
      </c>
      <c r="G116" s="184">
        <f t="shared" si="3"/>
        <v>0</v>
      </c>
    </row>
    <row r="117" spans="2:7" ht="12" customHeight="1">
      <c r="B117" s="68" t="s">
        <v>83</v>
      </c>
      <c r="C117" s="24"/>
      <c r="D117" s="103">
        <f t="shared" si="6"/>
        <v>926</v>
      </c>
      <c r="E117" s="121">
        <f>E120</f>
        <v>1002</v>
      </c>
      <c r="F117" s="121">
        <f t="shared" si="6"/>
        <v>1002</v>
      </c>
      <c r="G117" s="184">
        <f t="shared" si="3"/>
        <v>0</v>
      </c>
    </row>
    <row r="118" spans="2:7" ht="15.75">
      <c r="B118" s="69" t="s">
        <v>63</v>
      </c>
      <c r="C118" s="23">
        <v>71</v>
      </c>
      <c r="D118" s="104"/>
      <c r="E118" s="118"/>
      <c r="F118" s="118"/>
      <c r="G118" s="184"/>
    </row>
    <row r="119" spans="2:7" s="1" customFormat="1" ht="14.25" customHeight="1">
      <c r="B119" s="70" t="s">
        <v>82</v>
      </c>
      <c r="C119" s="22"/>
      <c r="D119" s="105">
        <v>926</v>
      </c>
      <c r="E119" s="110">
        <v>1002</v>
      </c>
      <c r="F119" s="110">
        <v>1002</v>
      </c>
      <c r="G119" s="110">
        <f t="shared" si="3"/>
        <v>0</v>
      </c>
    </row>
    <row r="120" spans="2:7" s="1" customFormat="1" ht="12.75" customHeight="1" thickBot="1">
      <c r="B120" s="70" t="s">
        <v>83</v>
      </c>
      <c r="C120" s="20"/>
      <c r="D120" s="154">
        <v>926</v>
      </c>
      <c r="E120" s="122">
        <v>1002</v>
      </c>
      <c r="F120" s="122">
        <v>1002</v>
      </c>
      <c r="G120" s="122">
        <f t="shared" si="3"/>
        <v>0</v>
      </c>
    </row>
    <row r="121" spans="2:9" s="1" customFormat="1" ht="19.5" customHeight="1" thickBot="1">
      <c r="B121" s="71" t="s">
        <v>64</v>
      </c>
      <c r="C121" s="42"/>
      <c r="D121" s="43">
        <f>D122-D123</f>
        <v>-611844</v>
      </c>
      <c r="E121" s="180">
        <f>E122-E123</f>
        <v>863940</v>
      </c>
      <c r="F121" s="180">
        <f>F122-F123</f>
        <v>1004203</v>
      </c>
      <c r="G121" s="181">
        <f t="shared" si="3"/>
        <v>140263</v>
      </c>
      <c r="I121" s="193"/>
    </row>
    <row r="122" spans="2:7" s="1" customFormat="1" ht="14.25" customHeight="1" thickBot="1">
      <c r="B122" s="187" t="s">
        <v>66</v>
      </c>
      <c r="C122" s="189"/>
      <c r="D122" s="190">
        <f>D21</f>
        <v>-136019</v>
      </c>
      <c r="E122" s="180">
        <f>E21</f>
        <v>2532329</v>
      </c>
      <c r="F122" s="180">
        <f>F21</f>
        <v>2792592</v>
      </c>
      <c r="G122" s="181">
        <f t="shared" si="3"/>
        <v>260263</v>
      </c>
    </row>
    <row r="123" spans="2:7" s="1" customFormat="1" ht="12.75" customHeight="1" thickBot="1">
      <c r="B123" s="186" t="s">
        <v>67</v>
      </c>
      <c r="C123" s="188"/>
      <c r="D123" s="44">
        <f>D69</f>
        <v>475825</v>
      </c>
      <c r="E123" s="191">
        <f>E69</f>
        <v>1668389</v>
      </c>
      <c r="F123" s="191">
        <f>F69</f>
        <v>1788389</v>
      </c>
      <c r="G123" s="181">
        <f t="shared" si="3"/>
        <v>120000</v>
      </c>
    </row>
    <row r="124" spans="2:5" s="1" customFormat="1" ht="12.75" customHeight="1">
      <c r="B124" s="132"/>
      <c r="C124" s="130"/>
      <c r="D124" s="130"/>
      <c r="E124" s="131"/>
    </row>
    <row r="125" spans="2:5" s="1" customFormat="1" ht="12.75" customHeight="1">
      <c r="B125" s="129"/>
      <c r="C125" s="133"/>
      <c r="D125" s="133"/>
      <c r="E125" s="131"/>
    </row>
    <row r="126" spans="2:4" s="1" customFormat="1" ht="12.75" customHeight="1">
      <c r="B126" s="148" t="s">
        <v>137</v>
      </c>
      <c r="D126" s="135" t="s">
        <v>117</v>
      </c>
    </row>
    <row r="127" spans="2:4" s="1" customFormat="1" ht="15.75">
      <c r="B127" s="148" t="s">
        <v>136</v>
      </c>
      <c r="D127" s="135" t="s">
        <v>118</v>
      </c>
    </row>
    <row r="128" spans="2:4" s="1" customFormat="1" ht="15.75">
      <c r="B128" s="134"/>
      <c r="D128" s="136"/>
    </row>
    <row r="129" spans="2:4" s="1" customFormat="1" ht="15.75">
      <c r="B129" s="129"/>
      <c r="D129" s="135"/>
    </row>
    <row r="130" spans="2:6" s="1" customFormat="1" ht="15.75">
      <c r="B130" s="129"/>
      <c r="D130" s="135" t="s">
        <v>119</v>
      </c>
      <c r="E130" s="214"/>
      <c r="F130" s="214"/>
    </row>
    <row r="131" spans="2:7" s="1" customFormat="1" ht="15.75">
      <c r="B131" s="129"/>
      <c r="D131" s="135" t="s">
        <v>120</v>
      </c>
      <c r="E131" s="201"/>
      <c r="F131" s="202"/>
      <c r="G131" s="32"/>
    </row>
    <row r="132" spans="2:7" s="1" customFormat="1" ht="15.75">
      <c r="B132" s="129"/>
      <c r="D132" s="135"/>
      <c r="E132" s="201"/>
      <c r="F132" s="203"/>
      <c r="G132" s="32"/>
    </row>
    <row r="133" spans="2:4" s="1" customFormat="1" ht="15.75">
      <c r="B133" s="129"/>
      <c r="D133" s="135"/>
    </row>
    <row r="134" spans="2:4" s="1" customFormat="1" ht="15.75">
      <c r="B134" s="134"/>
      <c r="D134" s="135" t="s">
        <v>121</v>
      </c>
    </row>
    <row r="135" spans="2:4" s="1" customFormat="1" ht="15.75">
      <c r="B135" s="134"/>
      <c r="D135" s="135" t="s">
        <v>122</v>
      </c>
    </row>
    <row r="136" spans="2:4" s="1" customFormat="1" ht="15.75">
      <c r="B136" s="129"/>
      <c r="D136" s="135"/>
    </row>
    <row r="137" spans="2:4" s="1" customFormat="1" ht="15.75">
      <c r="B137" s="129"/>
      <c r="D137" s="135"/>
    </row>
    <row r="138" spans="2:4" s="1" customFormat="1" ht="15.75">
      <c r="B138" s="134"/>
      <c r="D138" s="135" t="s">
        <v>123</v>
      </c>
    </row>
    <row r="139" spans="2:4" s="1" customFormat="1" ht="15.75">
      <c r="B139" s="134"/>
      <c r="D139" s="135" t="s">
        <v>124</v>
      </c>
    </row>
    <row r="140" spans="2:5" s="1" customFormat="1" ht="15.75">
      <c r="B140" s="137"/>
      <c r="C140" s="138"/>
      <c r="D140" s="138"/>
      <c r="E140" s="139"/>
    </row>
    <row r="141" spans="2:4" s="1" customFormat="1" ht="15.75">
      <c r="B141" s="32"/>
      <c r="C141" s="2"/>
      <c r="D141" s="32"/>
    </row>
    <row r="142" s="1" customFormat="1" ht="15.75">
      <c r="D142" s="41"/>
    </row>
    <row r="143" s="1" customFormat="1" ht="18" customHeight="1">
      <c r="D143" s="29"/>
    </row>
    <row r="144" ht="15">
      <c r="C144" s="32"/>
    </row>
    <row r="145" ht="15">
      <c r="C145" s="32"/>
    </row>
    <row r="146" ht="15">
      <c r="C146" s="32"/>
    </row>
    <row r="147" ht="15">
      <c r="C147" s="32"/>
    </row>
    <row r="148" ht="15">
      <c r="C148" s="32"/>
    </row>
    <row r="149" ht="15">
      <c r="C149" s="32"/>
    </row>
    <row r="150" ht="15">
      <c r="C150" s="32"/>
    </row>
    <row r="151" ht="15">
      <c r="C151" s="32"/>
    </row>
    <row r="152" ht="15">
      <c r="C152" s="32"/>
    </row>
    <row r="153" ht="15">
      <c r="C153" s="32"/>
    </row>
  </sheetData>
  <sheetProtection selectLockedCells="1" selectUnlockedCells="1"/>
  <mergeCells count="11">
    <mergeCell ref="B17:B19"/>
    <mergeCell ref="C17:C19"/>
    <mergeCell ref="E130:F130"/>
    <mergeCell ref="D17:D19"/>
    <mergeCell ref="F17:F19"/>
    <mergeCell ref="G17:G19"/>
    <mergeCell ref="C6:F6"/>
    <mergeCell ref="E17:E19"/>
    <mergeCell ref="B15:C15"/>
    <mergeCell ref="B12:D12"/>
    <mergeCell ref="B13:D13"/>
  </mergeCells>
  <printOptions/>
  <pageMargins left="0.2362204724409449" right="0.11811023622047245" top="0.4724409448818898" bottom="0.2755905511811024" header="0.15748031496062992" footer="0.11811023622047245"/>
  <pageSetup horizontalDpi="600" verticalDpi="600" orientation="portrait" paperSize="9" scale="59" r:id="rId1"/>
  <rowBreaks count="2" manualBreakCount="2">
    <brk id="44" max="6" man="1"/>
    <brk id="93" max="6" man="1"/>
  </rowBreaks>
</worksheet>
</file>

<file path=xl/worksheets/sheet2.xml><?xml version="1.0" encoding="utf-8"?>
<worksheet xmlns="http://schemas.openxmlformats.org/spreadsheetml/2006/main" xmlns:r="http://schemas.openxmlformats.org/officeDocument/2006/relationships">
  <dimension ref="A2:J146"/>
  <sheetViews>
    <sheetView zoomScale="87" zoomScaleNormal="87" zoomScaleSheetLayoutView="70" zoomScalePageLayoutView="62" workbookViewId="0" topLeftCell="A85">
      <selection activeCell="C133" sqref="C133:E134"/>
    </sheetView>
  </sheetViews>
  <sheetFormatPr defaultColWidth="9.140625" defaultRowHeight="12.75"/>
  <cols>
    <col min="1" max="1" width="1.28515625" style="32" customWidth="1"/>
    <col min="2" max="2" width="106.8515625" style="32" customWidth="1"/>
    <col min="3" max="3" width="13.28125" style="2" customWidth="1"/>
    <col min="4" max="4" width="17.8515625" style="32" hidden="1" customWidth="1"/>
    <col min="5" max="5" width="16.7109375" style="32" customWidth="1"/>
    <col min="6" max="6" width="13.8515625" style="32" customWidth="1"/>
    <col min="7" max="7" width="12.8515625" style="32" customWidth="1"/>
    <col min="8" max="8" width="6.28125" style="32" customWidth="1"/>
    <col min="9" max="9" width="9.7109375" style="32" bestFit="1" customWidth="1"/>
    <col min="10" max="16384" width="9.140625" style="32" customWidth="1"/>
  </cols>
  <sheetData>
    <row r="2" ht="15.75">
      <c r="B2" s="1" t="s">
        <v>0</v>
      </c>
    </row>
    <row r="5" spans="2:4" ht="15.75">
      <c r="B5" s="220" t="s">
        <v>85</v>
      </c>
      <c r="C5" s="220"/>
      <c r="D5" s="220"/>
    </row>
    <row r="6" spans="2:6" ht="15.75">
      <c r="B6" s="220" t="s">
        <v>116</v>
      </c>
      <c r="C6" s="220"/>
      <c r="D6" s="220"/>
      <c r="F6" s="33" t="s">
        <v>1</v>
      </c>
    </row>
    <row r="7" ht="15.75">
      <c r="B7" s="11"/>
    </row>
    <row r="8" spans="2:5" ht="15.75">
      <c r="B8" s="220"/>
      <c r="C8" s="220"/>
      <c r="D8" s="19"/>
      <c r="E8" s="19"/>
    </row>
    <row r="9" spans="2:5" ht="16.5" thickBot="1">
      <c r="B9" s="12" t="s">
        <v>2</v>
      </c>
      <c r="E9" s="34" t="s">
        <v>3</v>
      </c>
    </row>
    <row r="10" spans="1:7" ht="12.75" customHeight="1">
      <c r="A10" s="35"/>
      <c r="B10" s="221" t="s">
        <v>4</v>
      </c>
      <c r="C10" s="211" t="s">
        <v>5</v>
      </c>
      <c r="D10" s="215" t="s">
        <v>108</v>
      </c>
      <c r="E10" s="217" t="s">
        <v>109</v>
      </c>
      <c r="F10" s="217" t="s">
        <v>127</v>
      </c>
      <c r="G10" s="217" t="s">
        <v>128</v>
      </c>
    </row>
    <row r="11" spans="1:10" ht="39.75" customHeight="1">
      <c r="A11" s="35"/>
      <c r="B11" s="222"/>
      <c r="C11" s="212"/>
      <c r="D11" s="216"/>
      <c r="E11" s="218"/>
      <c r="F11" s="218"/>
      <c r="G11" s="218"/>
      <c r="H11" s="50"/>
      <c r="I11" s="50"/>
      <c r="J11" s="50"/>
    </row>
    <row r="12" spans="1:10" ht="24.75" customHeight="1" thickBot="1">
      <c r="A12" s="35"/>
      <c r="B12" s="223"/>
      <c r="C12" s="213"/>
      <c r="D12" s="216"/>
      <c r="E12" s="219"/>
      <c r="F12" s="219"/>
      <c r="G12" s="219"/>
      <c r="H12" s="49"/>
      <c r="I12" s="49"/>
      <c r="J12" s="49"/>
    </row>
    <row r="13" spans="1:10" ht="14.25" customHeight="1" thickBot="1">
      <c r="A13" s="35"/>
      <c r="B13" s="192">
        <v>1</v>
      </c>
      <c r="C13" s="51" t="s">
        <v>65</v>
      </c>
      <c r="D13" s="52" t="s">
        <v>84</v>
      </c>
      <c r="E13" s="52" t="s">
        <v>84</v>
      </c>
      <c r="F13" s="52">
        <v>4</v>
      </c>
      <c r="G13" s="179" t="s">
        <v>129</v>
      </c>
      <c r="H13" s="49"/>
      <c r="I13" s="49"/>
      <c r="J13" s="48"/>
    </row>
    <row r="14" spans="1:7" ht="15.75">
      <c r="A14" s="35"/>
      <c r="B14" s="53" t="s">
        <v>6</v>
      </c>
      <c r="C14" s="13"/>
      <c r="D14" s="77">
        <f>D15</f>
        <v>-136019</v>
      </c>
      <c r="E14" s="106">
        <f>E15+E53</f>
        <v>2523643</v>
      </c>
      <c r="F14" s="106">
        <f>F15+F53+F58</f>
        <v>2532329</v>
      </c>
      <c r="G14" s="183">
        <f>F14-E14</f>
        <v>8686</v>
      </c>
    </row>
    <row r="15" spans="1:7" ht="15.75">
      <c r="A15" s="35"/>
      <c r="B15" s="54" t="s">
        <v>7</v>
      </c>
      <c r="C15" s="14"/>
      <c r="D15" s="78">
        <f>D16+D45+D56</f>
        <v>-136019</v>
      </c>
      <c r="E15" s="107">
        <f>E16+E45</f>
        <v>786643</v>
      </c>
      <c r="F15" s="107">
        <f>F20+F45</f>
        <v>786643</v>
      </c>
      <c r="G15" s="184">
        <f aca="true" t="shared" si="0" ref="G15:G78">F15-E15</f>
        <v>0</v>
      </c>
    </row>
    <row r="16" spans="1:7" ht="15.75">
      <c r="A16" s="35"/>
      <c r="B16" s="54" t="s">
        <v>8</v>
      </c>
      <c r="C16" s="14"/>
      <c r="D16" s="78">
        <f>D18+D20</f>
        <v>-856550</v>
      </c>
      <c r="E16" s="107">
        <f>E18+E20</f>
        <v>495992</v>
      </c>
      <c r="F16" s="107">
        <f>F18+F20</f>
        <v>495992</v>
      </c>
      <c r="G16" s="184">
        <f t="shared" si="0"/>
        <v>0</v>
      </c>
    </row>
    <row r="17" spans="1:7" ht="15.75">
      <c r="A17" s="35"/>
      <c r="B17" s="55" t="s">
        <v>9</v>
      </c>
      <c r="C17" s="3"/>
      <c r="D17" s="79"/>
      <c r="E17" s="108"/>
      <c r="F17" s="108"/>
      <c r="G17" s="184">
        <f t="shared" si="0"/>
        <v>0</v>
      </c>
    </row>
    <row r="18" spans="1:7" ht="15.75">
      <c r="A18" s="35"/>
      <c r="B18" s="55" t="s">
        <v>10</v>
      </c>
      <c r="C18" s="3" t="s">
        <v>11</v>
      </c>
      <c r="D18" s="79">
        <f>D19</f>
        <v>-1251191</v>
      </c>
      <c r="E18" s="109">
        <f>E19</f>
        <v>0</v>
      </c>
      <c r="F18" s="109">
        <f>F19</f>
        <v>0</v>
      </c>
      <c r="G18" s="184">
        <f t="shared" si="0"/>
        <v>0</v>
      </c>
    </row>
    <row r="19" spans="1:7" ht="15.75">
      <c r="A19" s="35"/>
      <c r="B19" s="56" t="s">
        <v>12</v>
      </c>
      <c r="C19" s="15" t="s">
        <v>13</v>
      </c>
      <c r="D19" s="80">
        <v>-1251191</v>
      </c>
      <c r="E19" s="110">
        <v>0</v>
      </c>
      <c r="F19" s="110">
        <v>0</v>
      </c>
      <c r="G19" s="184">
        <f t="shared" si="0"/>
        <v>0</v>
      </c>
    </row>
    <row r="20" spans="1:7" ht="15.75">
      <c r="A20" s="35"/>
      <c r="B20" s="57" t="s">
        <v>14</v>
      </c>
      <c r="C20" s="14" t="s">
        <v>15</v>
      </c>
      <c r="D20" s="78">
        <f>D21</f>
        <v>394641</v>
      </c>
      <c r="E20" s="107">
        <f>E21</f>
        <v>495992</v>
      </c>
      <c r="F20" s="107">
        <f>F21</f>
        <v>495992</v>
      </c>
      <c r="G20" s="184">
        <f t="shared" si="0"/>
        <v>0</v>
      </c>
    </row>
    <row r="21" spans="1:7" ht="15.75">
      <c r="A21" s="35"/>
      <c r="B21" s="57" t="s">
        <v>16</v>
      </c>
      <c r="C21" s="14" t="s">
        <v>17</v>
      </c>
      <c r="D21" s="78">
        <v>394641</v>
      </c>
      <c r="E21" s="107">
        <f>E22+E23+E24+E25+E26+E27+E28+E29+E30+E31+E32+E33+E34+E35+E36+E37+E38+E39+E40+E41+E42+E43+E44</f>
        <v>495992</v>
      </c>
      <c r="F21" s="107">
        <f>F22+F23+F24+F25+F26+F27+F28+F29+F30+F31+F32+F33+F34+F35+F36+F37+F38+F39+F40+F41+F42+F43+F44</f>
        <v>495992</v>
      </c>
      <c r="G21" s="184">
        <f t="shared" si="0"/>
        <v>0</v>
      </c>
    </row>
    <row r="22" spans="1:7" ht="63" customHeight="1">
      <c r="A22" s="35"/>
      <c r="B22" s="58" t="s">
        <v>111</v>
      </c>
      <c r="C22" s="15" t="s">
        <v>18</v>
      </c>
      <c r="D22" s="80"/>
      <c r="E22" s="110">
        <v>72267</v>
      </c>
      <c r="F22" s="110">
        <v>72267</v>
      </c>
      <c r="G22" s="184">
        <f t="shared" si="0"/>
        <v>0</v>
      </c>
    </row>
    <row r="23" spans="1:7" ht="47.25" customHeight="1">
      <c r="A23" s="35"/>
      <c r="B23" s="58" t="s">
        <v>19</v>
      </c>
      <c r="C23" s="15" t="s">
        <v>20</v>
      </c>
      <c r="D23" s="80"/>
      <c r="E23" s="110">
        <v>8502</v>
      </c>
      <c r="F23" s="110">
        <v>8502</v>
      </c>
      <c r="G23" s="184">
        <f t="shared" si="0"/>
        <v>0</v>
      </c>
    </row>
    <row r="24" spans="1:7" ht="48" customHeight="1">
      <c r="A24" s="35"/>
      <c r="B24" s="58" t="s">
        <v>90</v>
      </c>
      <c r="C24" s="15" t="s">
        <v>21</v>
      </c>
      <c r="D24" s="80"/>
      <c r="E24" s="110">
        <v>105000</v>
      </c>
      <c r="F24" s="110">
        <v>105000</v>
      </c>
      <c r="G24" s="184">
        <f t="shared" si="0"/>
        <v>0</v>
      </c>
    </row>
    <row r="25" spans="1:7" ht="113.25" customHeight="1">
      <c r="A25" s="35"/>
      <c r="B25" s="58" t="s">
        <v>91</v>
      </c>
      <c r="C25" s="15" t="s">
        <v>22</v>
      </c>
      <c r="D25" s="80"/>
      <c r="E25" s="110">
        <v>72000</v>
      </c>
      <c r="F25" s="110">
        <v>72000</v>
      </c>
      <c r="G25" s="184">
        <f t="shared" si="0"/>
        <v>0</v>
      </c>
    </row>
    <row r="26" spans="1:7" ht="36" customHeight="1">
      <c r="A26" s="35"/>
      <c r="B26" s="58" t="s">
        <v>23</v>
      </c>
      <c r="C26" s="15" t="s">
        <v>24</v>
      </c>
      <c r="D26" s="80"/>
      <c r="E26" s="110">
        <v>13861</v>
      </c>
      <c r="F26" s="110">
        <v>13861</v>
      </c>
      <c r="G26" s="184">
        <f t="shared" si="0"/>
        <v>0</v>
      </c>
    </row>
    <row r="27" spans="1:7" ht="62.25" customHeight="1">
      <c r="A27" s="35"/>
      <c r="B27" s="59" t="s">
        <v>68</v>
      </c>
      <c r="C27" s="15" t="s">
        <v>25</v>
      </c>
      <c r="D27" s="80"/>
      <c r="E27" s="110">
        <v>57252</v>
      </c>
      <c r="F27" s="110">
        <v>57252</v>
      </c>
      <c r="G27" s="184">
        <f t="shared" si="0"/>
        <v>0</v>
      </c>
    </row>
    <row r="28" spans="1:7" ht="66" customHeight="1">
      <c r="A28" s="35"/>
      <c r="B28" s="58" t="s">
        <v>26</v>
      </c>
      <c r="C28" s="15" t="s">
        <v>27</v>
      </c>
      <c r="D28" s="80"/>
      <c r="E28" s="110">
        <v>1914</v>
      </c>
      <c r="F28" s="110">
        <v>1914</v>
      </c>
      <c r="G28" s="184">
        <f t="shared" si="0"/>
        <v>0</v>
      </c>
    </row>
    <row r="29" spans="1:7" ht="30">
      <c r="A29" s="35"/>
      <c r="B29" s="58" t="s">
        <v>28</v>
      </c>
      <c r="C29" s="15" t="s">
        <v>29</v>
      </c>
      <c r="D29" s="80"/>
      <c r="E29" s="110">
        <v>1600</v>
      </c>
      <c r="F29" s="110">
        <v>1600</v>
      </c>
      <c r="G29" s="184">
        <f t="shared" si="0"/>
        <v>0</v>
      </c>
    </row>
    <row r="30" spans="1:7" ht="30">
      <c r="A30" s="35"/>
      <c r="B30" s="58" t="s">
        <v>92</v>
      </c>
      <c r="C30" s="15" t="s">
        <v>86</v>
      </c>
      <c r="D30" s="80"/>
      <c r="E30" s="110">
        <v>0</v>
      </c>
      <c r="F30" s="110">
        <v>0</v>
      </c>
      <c r="G30" s="184">
        <f t="shared" si="0"/>
        <v>0</v>
      </c>
    </row>
    <row r="31" spans="1:7" ht="34.5" customHeight="1">
      <c r="A31" s="35"/>
      <c r="B31" s="58" t="s">
        <v>93</v>
      </c>
      <c r="C31" s="15" t="s">
        <v>95</v>
      </c>
      <c r="D31" s="80"/>
      <c r="E31" s="110">
        <v>0</v>
      </c>
      <c r="F31" s="110">
        <v>0</v>
      </c>
      <c r="G31" s="184">
        <f t="shared" si="0"/>
        <v>0</v>
      </c>
    </row>
    <row r="32" spans="1:7" ht="15.75">
      <c r="A32" s="35"/>
      <c r="B32" s="58" t="s">
        <v>94</v>
      </c>
      <c r="C32" s="15" t="s">
        <v>96</v>
      </c>
      <c r="D32" s="80"/>
      <c r="E32" s="110">
        <v>0</v>
      </c>
      <c r="F32" s="110">
        <v>0</v>
      </c>
      <c r="G32" s="184">
        <f t="shared" si="0"/>
        <v>0</v>
      </c>
    </row>
    <row r="33" spans="1:7" ht="18" customHeight="1">
      <c r="A33" s="35"/>
      <c r="B33" s="58" t="s">
        <v>69</v>
      </c>
      <c r="C33" s="15" t="s">
        <v>30</v>
      </c>
      <c r="D33" s="80"/>
      <c r="E33" s="110">
        <v>151</v>
      </c>
      <c r="F33" s="110">
        <v>151</v>
      </c>
      <c r="G33" s="184">
        <f t="shared" si="0"/>
        <v>0</v>
      </c>
    </row>
    <row r="34" spans="1:7" ht="18" customHeight="1">
      <c r="A34" s="35"/>
      <c r="B34" s="58" t="s">
        <v>97</v>
      </c>
      <c r="C34" s="15" t="s">
        <v>98</v>
      </c>
      <c r="D34" s="80"/>
      <c r="E34" s="110"/>
      <c r="F34" s="110"/>
      <c r="G34" s="184">
        <f t="shared" si="0"/>
        <v>0</v>
      </c>
    </row>
    <row r="35" spans="1:7" ht="75" customHeight="1">
      <c r="A35" s="35"/>
      <c r="B35" s="58" t="s">
        <v>99</v>
      </c>
      <c r="C35" s="15" t="s">
        <v>31</v>
      </c>
      <c r="D35" s="80"/>
      <c r="E35" s="110">
        <v>30000</v>
      </c>
      <c r="F35" s="110">
        <v>30000</v>
      </c>
      <c r="G35" s="184">
        <f t="shared" si="0"/>
        <v>0</v>
      </c>
    </row>
    <row r="36" spans="1:7" ht="122.25" customHeight="1">
      <c r="A36" s="35"/>
      <c r="B36" s="58" t="s">
        <v>100</v>
      </c>
      <c r="C36" s="15" t="s">
        <v>32</v>
      </c>
      <c r="D36" s="80"/>
      <c r="E36" s="110">
        <v>69683</v>
      </c>
      <c r="F36" s="110">
        <v>69683</v>
      </c>
      <c r="G36" s="184">
        <f t="shared" si="0"/>
        <v>0</v>
      </c>
    </row>
    <row r="37" spans="1:7" ht="65.25" customHeight="1">
      <c r="A37" s="35"/>
      <c r="B37" s="58" t="s">
        <v>33</v>
      </c>
      <c r="C37" s="36" t="s">
        <v>34</v>
      </c>
      <c r="D37" s="81"/>
      <c r="E37" s="110">
        <v>46497</v>
      </c>
      <c r="F37" s="110">
        <v>46497</v>
      </c>
      <c r="G37" s="184">
        <f t="shared" si="0"/>
        <v>0</v>
      </c>
    </row>
    <row r="38" spans="1:7" ht="105" customHeight="1">
      <c r="A38" s="35"/>
      <c r="B38" s="60" t="s">
        <v>101</v>
      </c>
      <c r="C38" s="36" t="s">
        <v>35</v>
      </c>
      <c r="D38" s="81"/>
      <c r="E38" s="110">
        <v>159</v>
      </c>
      <c r="F38" s="110">
        <v>159</v>
      </c>
      <c r="G38" s="184">
        <f t="shared" si="0"/>
        <v>0</v>
      </c>
    </row>
    <row r="39" spans="1:7" ht="72.75" customHeight="1">
      <c r="A39" s="35"/>
      <c r="B39" s="60" t="s">
        <v>102</v>
      </c>
      <c r="C39" s="36" t="s">
        <v>36</v>
      </c>
      <c r="D39" s="81"/>
      <c r="E39" s="110">
        <v>506</v>
      </c>
      <c r="F39" s="110">
        <v>506</v>
      </c>
      <c r="G39" s="184">
        <f t="shared" si="0"/>
        <v>0</v>
      </c>
    </row>
    <row r="40" spans="1:7" ht="66" customHeight="1">
      <c r="A40" s="35"/>
      <c r="B40" s="60" t="s">
        <v>103</v>
      </c>
      <c r="C40" s="36" t="s">
        <v>78</v>
      </c>
      <c r="D40" s="81"/>
      <c r="E40" s="110">
        <v>0</v>
      </c>
      <c r="F40" s="110">
        <v>0</v>
      </c>
      <c r="G40" s="184">
        <f t="shared" si="0"/>
        <v>0</v>
      </c>
    </row>
    <row r="41" spans="1:7" ht="87.75" customHeight="1">
      <c r="A41" s="35"/>
      <c r="B41" s="60" t="s">
        <v>70</v>
      </c>
      <c r="C41" s="36" t="s">
        <v>79</v>
      </c>
      <c r="D41" s="81"/>
      <c r="E41" s="110">
        <v>1000</v>
      </c>
      <c r="F41" s="110">
        <v>1000</v>
      </c>
      <c r="G41" s="184">
        <f t="shared" si="0"/>
        <v>0</v>
      </c>
    </row>
    <row r="42" spans="1:7" ht="30">
      <c r="A42" s="35"/>
      <c r="B42" s="60" t="s">
        <v>104</v>
      </c>
      <c r="C42" s="15" t="s">
        <v>80</v>
      </c>
      <c r="D42" s="81"/>
      <c r="E42" s="110">
        <v>15000</v>
      </c>
      <c r="F42" s="110">
        <v>15000</v>
      </c>
      <c r="G42" s="184">
        <f t="shared" si="0"/>
        <v>0</v>
      </c>
    </row>
    <row r="43" spans="1:7" ht="30">
      <c r="A43" s="35"/>
      <c r="B43" s="60" t="s">
        <v>81</v>
      </c>
      <c r="C43" s="15" t="s">
        <v>106</v>
      </c>
      <c r="D43" s="81"/>
      <c r="E43" s="110">
        <v>600</v>
      </c>
      <c r="F43" s="110">
        <v>600</v>
      </c>
      <c r="G43" s="184">
        <f t="shared" si="0"/>
        <v>0</v>
      </c>
    </row>
    <row r="44" spans="1:7" ht="69" customHeight="1">
      <c r="A44" s="35"/>
      <c r="B44" s="60" t="s">
        <v>105</v>
      </c>
      <c r="C44" s="36" t="s">
        <v>107</v>
      </c>
      <c r="D44" s="81"/>
      <c r="E44" s="110">
        <v>0</v>
      </c>
      <c r="F44" s="110">
        <v>0</v>
      </c>
      <c r="G44" s="184">
        <f t="shared" si="0"/>
        <v>0</v>
      </c>
    </row>
    <row r="45" spans="1:7" ht="24" customHeight="1">
      <c r="A45" s="35"/>
      <c r="B45" s="61" t="s">
        <v>37</v>
      </c>
      <c r="C45" s="36"/>
      <c r="D45" s="79">
        <f>D46+D48</f>
        <v>720531</v>
      </c>
      <c r="E45" s="109">
        <f>E46+E48</f>
        <v>290651</v>
      </c>
      <c r="F45" s="109">
        <f>F46+F48</f>
        <v>290651</v>
      </c>
      <c r="G45" s="184">
        <f t="shared" si="0"/>
        <v>0</v>
      </c>
    </row>
    <row r="46" spans="1:7" ht="15.75">
      <c r="A46" s="35"/>
      <c r="B46" s="55" t="s">
        <v>38</v>
      </c>
      <c r="C46" s="46" t="s">
        <v>39</v>
      </c>
      <c r="D46" s="82">
        <f>D47</f>
        <v>714736</v>
      </c>
      <c r="E46" s="111">
        <f>E47</f>
        <v>288101</v>
      </c>
      <c r="F46" s="111">
        <f>F47</f>
        <v>288101</v>
      </c>
      <c r="G46" s="184">
        <f t="shared" si="0"/>
        <v>0</v>
      </c>
    </row>
    <row r="47" spans="1:7" ht="15.75">
      <c r="A47" s="35"/>
      <c r="B47" s="60" t="s">
        <v>40</v>
      </c>
      <c r="C47" s="47" t="s">
        <v>41</v>
      </c>
      <c r="D47" s="83">
        <v>714736</v>
      </c>
      <c r="E47" s="110">
        <v>288101</v>
      </c>
      <c r="F47" s="110">
        <v>288101</v>
      </c>
      <c r="G47" s="184">
        <f t="shared" si="0"/>
        <v>0</v>
      </c>
    </row>
    <row r="48" spans="1:7" s="38" customFormat="1" ht="15.75">
      <c r="A48" s="37"/>
      <c r="B48" s="62" t="s">
        <v>42</v>
      </c>
      <c r="C48" s="30" t="s">
        <v>43</v>
      </c>
      <c r="D48" s="84">
        <f>D49</f>
        <v>5795</v>
      </c>
      <c r="E48" s="112">
        <f>E49</f>
        <v>2550</v>
      </c>
      <c r="F48" s="112">
        <f>F49</f>
        <v>2550</v>
      </c>
      <c r="G48" s="184">
        <f t="shared" si="0"/>
        <v>0</v>
      </c>
    </row>
    <row r="49" spans="1:7" s="38" customFormat="1" ht="15.75">
      <c r="A49" s="37"/>
      <c r="B49" s="63" t="s">
        <v>44</v>
      </c>
      <c r="C49" s="31" t="s">
        <v>45</v>
      </c>
      <c r="D49" s="85">
        <v>5795</v>
      </c>
      <c r="E49" s="110">
        <v>2550</v>
      </c>
      <c r="F49" s="110">
        <v>2550</v>
      </c>
      <c r="G49" s="184">
        <f t="shared" si="0"/>
        <v>0</v>
      </c>
    </row>
    <row r="50" spans="1:7" ht="15.75">
      <c r="A50" s="35"/>
      <c r="B50" s="7" t="s">
        <v>71</v>
      </c>
      <c r="C50" s="9" t="s">
        <v>72</v>
      </c>
      <c r="D50" s="78">
        <f>D51</f>
        <v>0</v>
      </c>
      <c r="E50" s="107">
        <f>E51</f>
        <v>0</v>
      </c>
      <c r="F50" s="107">
        <f>F51</f>
        <v>0</v>
      </c>
      <c r="G50" s="184">
        <f t="shared" si="0"/>
        <v>0</v>
      </c>
    </row>
    <row r="51" spans="1:7" ht="15.75">
      <c r="A51" s="35"/>
      <c r="B51" s="8" t="s">
        <v>73</v>
      </c>
      <c r="C51" s="10" t="s">
        <v>74</v>
      </c>
      <c r="D51" s="86">
        <v>0</v>
      </c>
      <c r="E51" s="110">
        <v>0</v>
      </c>
      <c r="F51" s="110">
        <v>0</v>
      </c>
      <c r="G51" s="184">
        <f t="shared" si="0"/>
        <v>0</v>
      </c>
    </row>
    <row r="52" spans="1:7" ht="15.75">
      <c r="A52" s="35"/>
      <c r="B52" s="7" t="s">
        <v>130</v>
      </c>
      <c r="C52" s="9"/>
      <c r="D52" s="78"/>
      <c r="E52" s="107"/>
      <c r="F52" s="107"/>
      <c r="G52" s="184">
        <f t="shared" si="0"/>
        <v>0</v>
      </c>
    </row>
    <row r="53" spans="1:7" ht="15.75">
      <c r="A53" s="35"/>
      <c r="B53" s="152" t="s">
        <v>131</v>
      </c>
      <c r="C53" s="141" t="s">
        <v>135</v>
      </c>
      <c r="D53" s="142"/>
      <c r="E53" s="143">
        <f>E55</f>
        <v>1737000</v>
      </c>
      <c r="F53" s="143">
        <f>F54+F55</f>
        <v>1738152</v>
      </c>
      <c r="G53" s="184">
        <f t="shared" si="0"/>
        <v>1152</v>
      </c>
    </row>
    <row r="54" spans="1:7" ht="47.25">
      <c r="A54" s="35"/>
      <c r="B54" s="155" t="s">
        <v>138</v>
      </c>
      <c r="C54" s="156" t="s">
        <v>139</v>
      </c>
      <c r="D54" s="142"/>
      <c r="E54" s="150">
        <v>0</v>
      </c>
      <c r="F54" s="146">
        <v>1152</v>
      </c>
      <c r="G54" s="184">
        <f t="shared" si="0"/>
        <v>1152</v>
      </c>
    </row>
    <row r="55" spans="1:7" ht="15.75">
      <c r="A55" s="35"/>
      <c r="B55" s="153" t="s">
        <v>133</v>
      </c>
      <c r="C55" s="144" t="s">
        <v>134</v>
      </c>
      <c r="D55" s="145"/>
      <c r="E55" s="146">
        <f>1350000+290000+97000</f>
        <v>1737000</v>
      </c>
      <c r="F55" s="146">
        <f>1350000+290000+97000</f>
        <v>1737000</v>
      </c>
      <c r="G55" s="184">
        <f t="shared" si="0"/>
        <v>0</v>
      </c>
    </row>
    <row r="56" spans="1:7" ht="35.25" customHeight="1">
      <c r="A56" s="35"/>
      <c r="B56" s="157" t="s">
        <v>132</v>
      </c>
      <c r="C56" s="158" t="s">
        <v>75</v>
      </c>
      <c r="D56" s="159">
        <f>D57</f>
        <v>0</v>
      </c>
      <c r="E56" s="160">
        <f>E57</f>
        <v>0</v>
      </c>
      <c r="F56" s="160">
        <f>F57</f>
        <v>0</v>
      </c>
      <c r="G56" s="184">
        <f t="shared" si="0"/>
        <v>0</v>
      </c>
    </row>
    <row r="57" spans="1:7" ht="30">
      <c r="A57" s="35"/>
      <c r="B57" s="161" t="s">
        <v>76</v>
      </c>
      <c r="C57" s="156" t="s">
        <v>77</v>
      </c>
      <c r="D57" s="162">
        <v>0</v>
      </c>
      <c r="E57" s="146">
        <v>0</v>
      </c>
      <c r="F57" s="146">
        <v>0</v>
      </c>
      <c r="G57" s="184">
        <f t="shared" si="0"/>
        <v>0</v>
      </c>
    </row>
    <row r="58" spans="1:7" ht="31.5">
      <c r="A58" s="35"/>
      <c r="B58" s="163" t="s">
        <v>140</v>
      </c>
      <c r="C58" s="164" t="s">
        <v>141</v>
      </c>
      <c r="D58" s="162"/>
      <c r="E58" s="143">
        <f>E59</f>
        <v>0</v>
      </c>
      <c r="F58" s="143">
        <f>F59</f>
        <v>7534</v>
      </c>
      <c r="G58" s="184">
        <f t="shared" si="0"/>
        <v>7534</v>
      </c>
    </row>
    <row r="59" spans="1:7" ht="15.75">
      <c r="A59" s="35"/>
      <c r="B59" s="165" t="s">
        <v>142</v>
      </c>
      <c r="C59" s="164" t="s">
        <v>143</v>
      </c>
      <c r="D59" s="166"/>
      <c r="E59" s="167">
        <v>0</v>
      </c>
      <c r="F59" s="167">
        <v>7534</v>
      </c>
      <c r="G59" s="184">
        <f t="shared" si="0"/>
        <v>7534</v>
      </c>
    </row>
    <row r="60" spans="1:7" ht="15.75">
      <c r="A60" s="1"/>
      <c r="B60" s="54" t="s">
        <v>46</v>
      </c>
      <c r="C60" s="14"/>
      <c r="D60" s="78"/>
      <c r="E60" s="110"/>
      <c r="F60" s="110"/>
      <c r="G60" s="184">
        <f t="shared" si="0"/>
        <v>0</v>
      </c>
    </row>
    <row r="61" spans="1:7" ht="15.75">
      <c r="A61" s="1"/>
      <c r="B61" s="21" t="s">
        <v>82</v>
      </c>
      <c r="C61" s="14"/>
      <c r="D61" s="78">
        <f>D64+D109</f>
        <v>978559</v>
      </c>
      <c r="E61" s="107">
        <f>E64+E109+E97</f>
        <v>1342392</v>
      </c>
      <c r="F61" s="107">
        <f>F64+F109</f>
        <v>1342392</v>
      </c>
      <c r="G61" s="184">
        <f t="shared" si="0"/>
        <v>0</v>
      </c>
    </row>
    <row r="62" spans="1:7" ht="15.75">
      <c r="A62" s="1"/>
      <c r="B62" s="21" t="s">
        <v>83</v>
      </c>
      <c r="C62" s="14"/>
      <c r="D62" s="78">
        <f>D65+D110</f>
        <v>475825</v>
      </c>
      <c r="E62" s="107">
        <f>E65+E110</f>
        <v>1668389</v>
      </c>
      <c r="F62" s="107">
        <f>F65+F110</f>
        <v>1668389</v>
      </c>
      <c r="G62" s="184">
        <f t="shared" si="0"/>
        <v>0</v>
      </c>
    </row>
    <row r="63" spans="2:7" ht="15.75">
      <c r="B63" s="64" t="s">
        <v>47</v>
      </c>
      <c r="C63" s="16" t="s">
        <v>18</v>
      </c>
      <c r="D63" s="87"/>
      <c r="E63" s="110"/>
      <c r="F63" s="110"/>
      <c r="G63" s="184">
        <f t="shared" si="0"/>
        <v>0</v>
      </c>
    </row>
    <row r="64" spans="2:7" ht="15.75">
      <c r="B64" s="21" t="s">
        <v>82</v>
      </c>
      <c r="C64" s="16"/>
      <c r="D64" s="87">
        <f>D67+D70+D73+D79+D85+D91+D100</f>
        <v>977633</v>
      </c>
      <c r="E64" s="113">
        <f>E67+E70+E73+E76+E91+E100+E97</f>
        <v>1341390</v>
      </c>
      <c r="F64" s="113">
        <f>F67+F70+F73+F76+F91+F100+F97</f>
        <v>1341390</v>
      </c>
      <c r="G64" s="113">
        <f>G67+G70+G73+G76+G91+G100+G97</f>
        <v>0</v>
      </c>
    </row>
    <row r="65" spans="2:7" ht="15.75">
      <c r="B65" s="21" t="s">
        <v>83</v>
      </c>
      <c r="C65" s="16"/>
      <c r="D65" s="87">
        <f>D68+D71+D74+D80+D86+D92+D101</f>
        <v>474899</v>
      </c>
      <c r="E65" s="113">
        <f>E68+E71+E74+E80+E86+E92+E101+E98</f>
        <v>1667387</v>
      </c>
      <c r="F65" s="113">
        <f>F68+F71+F74+F80+F86+F92+F101+F98</f>
        <v>1667387</v>
      </c>
      <c r="G65" s="113">
        <f>G68+G71+G74+G80+G86+G92+G101+G98</f>
        <v>0</v>
      </c>
    </row>
    <row r="66" spans="2:7" ht="15.75">
      <c r="B66" s="65" t="s">
        <v>48</v>
      </c>
      <c r="C66" s="27">
        <v>10</v>
      </c>
      <c r="D66" s="88"/>
      <c r="E66" s="110"/>
      <c r="F66" s="110"/>
      <c r="G66" s="184">
        <f t="shared" si="0"/>
        <v>0</v>
      </c>
    </row>
    <row r="67" spans="2:7" ht="15.75">
      <c r="B67" s="21" t="s">
        <v>82</v>
      </c>
      <c r="C67" s="39"/>
      <c r="D67" s="40">
        <v>21595</v>
      </c>
      <c r="E67" s="110">
        <v>29375</v>
      </c>
      <c r="F67" s="110">
        <v>29375</v>
      </c>
      <c r="G67" s="184">
        <f t="shared" si="0"/>
        <v>0</v>
      </c>
    </row>
    <row r="68" spans="2:7" ht="15.75">
      <c r="B68" s="21" t="s">
        <v>83</v>
      </c>
      <c r="C68" s="39"/>
      <c r="D68" s="40">
        <v>21595</v>
      </c>
      <c r="E68" s="110">
        <v>29375</v>
      </c>
      <c r="F68" s="110">
        <v>29375</v>
      </c>
      <c r="G68" s="184">
        <f t="shared" si="0"/>
        <v>0</v>
      </c>
    </row>
    <row r="69" spans="2:7" ht="15.75">
      <c r="B69" s="65" t="s">
        <v>49</v>
      </c>
      <c r="C69" s="27">
        <v>20</v>
      </c>
      <c r="D69" s="89"/>
      <c r="E69" s="110"/>
      <c r="F69" s="110"/>
      <c r="G69" s="184">
        <f t="shared" si="0"/>
        <v>0</v>
      </c>
    </row>
    <row r="70" spans="2:7" ht="15.75">
      <c r="B70" s="21" t="s">
        <v>82</v>
      </c>
      <c r="C70" s="39"/>
      <c r="D70" s="40">
        <v>3783</v>
      </c>
      <c r="E70" s="110">
        <v>7618</v>
      </c>
      <c r="F70" s="110">
        <v>7618</v>
      </c>
      <c r="G70" s="184">
        <f t="shared" si="0"/>
        <v>0</v>
      </c>
    </row>
    <row r="71" spans="2:7" ht="15.75">
      <c r="B71" s="21" t="s">
        <v>83</v>
      </c>
      <c r="C71" s="39"/>
      <c r="D71" s="40">
        <v>3783</v>
      </c>
      <c r="E71" s="110">
        <v>7618</v>
      </c>
      <c r="F71" s="110">
        <v>7618</v>
      </c>
      <c r="G71" s="184">
        <f t="shared" si="0"/>
        <v>0</v>
      </c>
    </row>
    <row r="72" spans="2:7" ht="15.75">
      <c r="B72" s="61" t="s">
        <v>50</v>
      </c>
      <c r="C72" s="28" t="s">
        <v>51</v>
      </c>
      <c r="D72" s="90"/>
      <c r="E72" s="110"/>
      <c r="F72" s="110"/>
      <c r="G72" s="184">
        <f t="shared" si="0"/>
        <v>0</v>
      </c>
    </row>
    <row r="73" spans="2:7" ht="15.75">
      <c r="B73" s="21" t="s">
        <v>82</v>
      </c>
      <c r="C73" s="17"/>
      <c r="D73" s="4">
        <v>952255</v>
      </c>
      <c r="E73" s="113">
        <v>1301743</v>
      </c>
      <c r="F73" s="113">
        <v>1275706</v>
      </c>
      <c r="G73" s="184">
        <f t="shared" si="0"/>
        <v>-26037</v>
      </c>
    </row>
    <row r="74" spans="2:7" ht="15.75">
      <c r="B74" s="21" t="s">
        <v>83</v>
      </c>
      <c r="C74" s="17"/>
      <c r="D74" s="4">
        <v>449521</v>
      </c>
      <c r="E74" s="113">
        <v>1627740</v>
      </c>
      <c r="F74" s="113">
        <v>1627296</v>
      </c>
      <c r="G74" s="184">
        <f t="shared" si="0"/>
        <v>-444</v>
      </c>
    </row>
    <row r="75" spans="2:7" ht="31.5" customHeight="1">
      <c r="B75" s="55" t="s">
        <v>52</v>
      </c>
      <c r="C75" s="5" t="s">
        <v>53</v>
      </c>
      <c r="D75" s="91"/>
      <c r="E75" s="110"/>
      <c r="F75" s="110"/>
      <c r="G75" s="184">
        <f t="shared" si="0"/>
        <v>0</v>
      </c>
    </row>
    <row r="76" spans="2:7" ht="16.5" customHeight="1">
      <c r="B76" s="21" t="s">
        <v>82</v>
      </c>
      <c r="C76" s="6"/>
      <c r="D76" s="91">
        <f aca="true" t="shared" si="1" ref="D76:F77">D79+D82+D85+D88</f>
        <v>0</v>
      </c>
      <c r="E76" s="140">
        <f t="shared" si="1"/>
        <v>560</v>
      </c>
      <c r="F76" s="113">
        <f t="shared" si="1"/>
        <v>560</v>
      </c>
      <c r="G76" s="184">
        <f t="shared" si="0"/>
        <v>0</v>
      </c>
    </row>
    <row r="77" spans="2:7" ht="18.75" customHeight="1">
      <c r="B77" s="21" t="s">
        <v>83</v>
      </c>
      <c r="C77" s="6"/>
      <c r="D77" s="91">
        <f t="shared" si="1"/>
        <v>0</v>
      </c>
      <c r="E77" s="140">
        <f t="shared" si="1"/>
        <v>560</v>
      </c>
      <c r="F77" s="113">
        <f t="shared" si="1"/>
        <v>560</v>
      </c>
      <c r="G77" s="184">
        <f t="shared" si="0"/>
        <v>0</v>
      </c>
    </row>
    <row r="78" spans="2:7" ht="23.25" customHeight="1">
      <c r="B78" s="66" t="s">
        <v>54</v>
      </c>
      <c r="C78" s="15" t="s">
        <v>55</v>
      </c>
      <c r="D78" s="92"/>
      <c r="E78" s="110"/>
      <c r="F78" s="110"/>
      <c r="G78" s="184">
        <f t="shared" si="0"/>
        <v>0</v>
      </c>
    </row>
    <row r="79" spans="2:7" ht="15" customHeight="1">
      <c r="B79" s="21" t="s">
        <v>82</v>
      </c>
      <c r="C79" s="15"/>
      <c r="D79" s="45">
        <v>0</v>
      </c>
      <c r="E79" s="114">
        <v>560</v>
      </c>
      <c r="F79" s="114">
        <v>560</v>
      </c>
      <c r="G79" s="184">
        <f aca="true" t="shared" si="2" ref="G79:G116">F79-E79</f>
        <v>0</v>
      </c>
    </row>
    <row r="80" spans="2:7" ht="15" customHeight="1">
      <c r="B80" s="21" t="s">
        <v>83</v>
      </c>
      <c r="C80" s="15"/>
      <c r="D80" s="45">
        <v>0</v>
      </c>
      <c r="E80" s="114">
        <v>560</v>
      </c>
      <c r="F80" s="114">
        <v>560</v>
      </c>
      <c r="G80" s="184">
        <f t="shared" si="2"/>
        <v>0</v>
      </c>
    </row>
    <row r="81" spans="2:7" ht="33" customHeight="1">
      <c r="B81" s="66" t="s">
        <v>56</v>
      </c>
      <c r="C81" s="15" t="s">
        <v>57</v>
      </c>
      <c r="D81" s="93"/>
      <c r="E81" s="114"/>
      <c r="F81" s="114"/>
      <c r="G81" s="184">
        <f t="shared" si="2"/>
        <v>0</v>
      </c>
    </row>
    <row r="82" spans="2:7" ht="15.75" customHeight="1">
      <c r="B82" s="21" t="s">
        <v>82</v>
      </c>
      <c r="C82" s="15"/>
      <c r="D82" s="93">
        <v>0</v>
      </c>
      <c r="E82" s="114">
        <v>0</v>
      </c>
      <c r="F82" s="114">
        <v>0</v>
      </c>
      <c r="G82" s="184">
        <f t="shared" si="2"/>
        <v>0</v>
      </c>
    </row>
    <row r="83" spans="2:7" ht="15.75" customHeight="1">
      <c r="B83" s="21" t="s">
        <v>83</v>
      </c>
      <c r="C83" s="15"/>
      <c r="D83" s="92">
        <v>0</v>
      </c>
      <c r="E83" s="110">
        <v>0</v>
      </c>
      <c r="F83" s="110">
        <v>0</v>
      </c>
      <c r="G83" s="184">
        <f t="shared" si="2"/>
        <v>0</v>
      </c>
    </row>
    <row r="84" spans="2:7" ht="37.5" customHeight="1">
      <c r="B84" s="66" t="s">
        <v>58</v>
      </c>
      <c r="C84" s="15" t="s">
        <v>59</v>
      </c>
      <c r="D84" s="92"/>
      <c r="E84" s="110"/>
      <c r="F84" s="110"/>
      <c r="G84" s="184">
        <f t="shared" si="2"/>
        <v>0</v>
      </c>
    </row>
    <row r="85" spans="2:7" ht="13.5" customHeight="1">
      <c r="B85" s="21" t="s">
        <v>82</v>
      </c>
      <c r="C85" s="15"/>
      <c r="D85" s="26">
        <v>0</v>
      </c>
      <c r="E85" s="110">
        <v>0</v>
      </c>
      <c r="F85" s="110">
        <v>0</v>
      </c>
      <c r="G85" s="184">
        <f t="shared" si="2"/>
        <v>0</v>
      </c>
    </row>
    <row r="86" spans="2:7" ht="15" customHeight="1">
      <c r="B86" s="21" t="s">
        <v>83</v>
      </c>
      <c r="C86" s="15"/>
      <c r="D86" s="26">
        <v>0</v>
      </c>
      <c r="E86" s="110">
        <v>0</v>
      </c>
      <c r="F86" s="110">
        <v>0</v>
      </c>
      <c r="G86" s="184">
        <f t="shared" si="2"/>
        <v>0</v>
      </c>
    </row>
    <row r="87" spans="2:7" ht="15" customHeight="1">
      <c r="B87" s="66" t="s">
        <v>60</v>
      </c>
      <c r="C87" s="15" t="s">
        <v>61</v>
      </c>
      <c r="D87" s="92"/>
      <c r="E87" s="110"/>
      <c r="F87" s="110"/>
      <c r="G87" s="184">
        <f t="shared" si="2"/>
        <v>0</v>
      </c>
    </row>
    <row r="88" spans="2:7" ht="15" customHeight="1">
      <c r="B88" s="21" t="s">
        <v>82</v>
      </c>
      <c r="C88" s="6"/>
      <c r="D88" s="94">
        <v>0</v>
      </c>
      <c r="E88" s="110">
        <v>0</v>
      </c>
      <c r="F88" s="110">
        <v>0</v>
      </c>
      <c r="G88" s="184">
        <f t="shared" si="2"/>
        <v>0</v>
      </c>
    </row>
    <row r="89" spans="2:7" ht="15" customHeight="1">
      <c r="B89" s="72" t="s">
        <v>83</v>
      </c>
      <c r="C89" s="73"/>
      <c r="D89" s="95">
        <v>0</v>
      </c>
      <c r="E89" s="115">
        <v>0</v>
      </c>
      <c r="F89" s="115">
        <v>0</v>
      </c>
      <c r="G89" s="184">
        <f t="shared" si="2"/>
        <v>0</v>
      </c>
    </row>
    <row r="90" spans="2:7" ht="15" customHeight="1">
      <c r="B90" s="127" t="s">
        <v>146</v>
      </c>
      <c r="C90" s="3">
        <v>57</v>
      </c>
      <c r="D90" s="96"/>
      <c r="E90" s="116"/>
      <c r="F90" s="116"/>
      <c r="G90" s="184">
        <f t="shared" si="2"/>
        <v>0</v>
      </c>
    </row>
    <row r="91" spans="2:7" ht="15" customHeight="1">
      <c r="B91" s="124" t="s">
        <v>82</v>
      </c>
      <c r="C91" s="15"/>
      <c r="D91" s="128">
        <f aca="true" t="shared" si="3" ref="D91:F92">D94</f>
        <v>0</v>
      </c>
      <c r="E91" s="120">
        <f t="shared" si="3"/>
        <v>1234</v>
      </c>
      <c r="F91" s="120">
        <f t="shared" si="3"/>
        <v>1234</v>
      </c>
      <c r="G91" s="184">
        <f t="shared" si="2"/>
        <v>0</v>
      </c>
    </row>
    <row r="92" spans="2:7" ht="15" customHeight="1">
      <c r="B92" s="124" t="s">
        <v>83</v>
      </c>
      <c r="C92" s="15"/>
      <c r="D92" s="128">
        <f t="shared" si="3"/>
        <v>0</v>
      </c>
      <c r="E92" s="121">
        <f t="shared" si="3"/>
        <v>1234</v>
      </c>
      <c r="F92" s="121">
        <f t="shared" si="3"/>
        <v>1234</v>
      </c>
      <c r="G92" s="184">
        <f t="shared" si="2"/>
        <v>0</v>
      </c>
    </row>
    <row r="93" spans="2:7" ht="15" customHeight="1">
      <c r="B93" s="125" t="s">
        <v>113</v>
      </c>
      <c r="C93" s="15" t="s">
        <v>112</v>
      </c>
      <c r="D93" s="96"/>
      <c r="E93" s="116"/>
      <c r="F93" s="182"/>
      <c r="G93" s="184">
        <f t="shared" si="2"/>
        <v>0</v>
      </c>
    </row>
    <row r="94" spans="2:7" ht="15" customHeight="1">
      <c r="B94" s="124" t="s">
        <v>82</v>
      </c>
      <c r="C94" s="15"/>
      <c r="D94" s="96">
        <v>0</v>
      </c>
      <c r="E94" s="173">
        <v>1234</v>
      </c>
      <c r="F94" s="173">
        <v>1234</v>
      </c>
      <c r="G94" s="184">
        <f t="shared" si="2"/>
        <v>0</v>
      </c>
    </row>
    <row r="95" spans="2:7" ht="15" customHeight="1">
      <c r="B95" s="124" t="s">
        <v>83</v>
      </c>
      <c r="C95" s="15"/>
      <c r="D95" s="96">
        <v>0</v>
      </c>
      <c r="E95" s="173">
        <v>1234</v>
      </c>
      <c r="F95" s="173">
        <v>1234</v>
      </c>
      <c r="G95" s="184">
        <f t="shared" si="2"/>
        <v>0</v>
      </c>
    </row>
    <row r="96" spans="2:8" ht="15" customHeight="1">
      <c r="B96" s="168" t="s">
        <v>144</v>
      </c>
      <c r="C96" s="169" t="s">
        <v>145</v>
      </c>
      <c r="D96" s="170"/>
      <c r="E96" s="174"/>
      <c r="F96" s="174"/>
      <c r="G96" s="184">
        <f t="shared" si="2"/>
        <v>0</v>
      </c>
      <c r="H96" s="171"/>
    </row>
    <row r="97" spans="2:8" ht="15" customHeight="1">
      <c r="B97" s="176" t="s">
        <v>82</v>
      </c>
      <c r="C97" s="175"/>
      <c r="D97" s="177"/>
      <c r="E97" s="172">
        <v>0</v>
      </c>
      <c r="F97" s="172">
        <v>26037</v>
      </c>
      <c r="G97" s="184">
        <f t="shared" si="2"/>
        <v>26037</v>
      </c>
      <c r="H97" s="171"/>
    </row>
    <row r="98" spans="2:8" ht="15" customHeight="1">
      <c r="B98" s="178" t="s">
        <v>83</v>
      </c>
      <c r="C98" s="175"/>
      <c r="D98" s="177"/>
      <c r="E98" s="172">
        <v>0</v>
      </c>
      <c r="F98" s="172">
        <v>444</v>
      </c>
      <c r="G98" s="184">
        <f t="shared" si="2"/>
        <v>444</v>
      </c>
      <c r="H98" s="171"/>
    </row>
    <row r="99" spans="2:7" ht="15" customHeight="1">
      <c r="B99" s="123" t="s">
        <v>110</v>
      </c>
      <c r="C99" s="151" t="s">
        <v>89</v>
      </c>
      <c r="D99" s="97"/>
      <c r="E99" s="117"/>
      <c r="F99" s="117"/>
      <c r="G99" s="184">
        <f t="shared" si="2"/>
        <v>0</v>
      </c>
    </row>
    <row r="100" spans="2:7" ht="15" customHeight="1">
      <c r="B100" s="76" t="s">
        <v>82</v>
      </c>
      <c r="C100" s="15"/>
      <c r="D100" s="120">
        <f aca="true" t="shared" si="4" ref="D100:F101">D103+D106</f>
        <v>0</v>
      </c>
      <c r="E100" s="120">
        <f t="shared" si="4"/>
        <v>860</v>
      </c>
      <c r="F100" s="120">
        <f t="shared" si="4"/>
        <v>860</v>
      </c>
      <c r="G100" s="184">
        <f t="shared" si="2"/>
        <v>0</v>
      </c>
    </row>
    <row r="101" spans="1:7" ht="17.25" customHeight="1">
      <c r="A101" s="1"/>
      <c r="B101" s="74" t="s">
        <v>83</v>
      </c>
      <c r="C101" s="15"/>
      <c r="D101" s="121">
        <f t="shared" si="4"/>
        <v>0</v>
      </c>
      <c r="E101" s="121">
        <f t="shared" si="4"/>
        <v>860</v>
      </c>
      <c r="F101" s="121">
        <f t="shared" si="4"/>
        <v>860</v>
      </c>
      <c r="G101" s="184">
        <f t="shared" si="2"/>
        <v>0</v>
      </c>
    </row>
    <row r="102" spans="1:7" ht="17.25" customHeight="1">
      <c r="A102" s="1"/>
      <c r="B102" s="126" t="s">
        <v>115</v>
      </c>
      <c r="C102" s="15" t="s">
        <v>114</v>
      </c>
      <c r="D102" s="98"/>
      <c r="E102" s="118"/>
      <c r="F102" s="118"/>
      <c r="G102" s="184">
        <f t="shared" si="2"/>
        <v>0</v>
      </c>
    </row>
    <row r="103" spans="1:7" ht="17.25" customHeight="1">
      <c r="A103" s="1"/>
      <c r="B103" s="76" t="s">
        <v>82</v>
      </c>
      <c r="C103" s="15"/>
      <c r="D103" s="98">
        <v>0</v>
      </c>
      <c r="E103" s="118">
        <v>600</v>
      </c>
      <c r="F103" s="118">
        <v>600</v>
      </c>
      <c r="G103" s="184">
        <f t="shared" si="2"/>
        <v>0</v>
      </c>
    </row>
    <row r="104" spans="2:7" ht="16.5" customHeight="1">
      <c r="B104" s="74" t="s">
        <v>83</v>
      </c>
      <c r="C104" s="15"/>
      <c r="D104" s="98">
        <v>0</v>
      </c>
      <c r="E104" s="118">
        <v>600</v>
      </c>
      <c r="F104" s="118">
        <v>600</v>
      </c>
      <c r="G104" s="184">
        <f t="shared" si="2"/>
        <v>0</v>
      </c>
    </row>
    <row r="105" spans="2:7" ht="19.5" customHeight="1">
      <c r="B105" s="75" t="s">
        <v>88</v>
      </c>
      <c r="C105" s="15" t="s">
        <v>87</v>
      </c>
      <c r="D105" s="99"/>
      <c r="E105" s="119"/>
      <c r="F105" s="118"/>
      <c r="G105" s="184">
        <f t="shared" si="2"/>
        <v>0</v>
      </c>
    </row>
    <row r="106" spans="2:7" ht="19.5" customHeight="1">
      <c r="B106" s="76" t="s">
        <v>82</v>
      </c>
      <c r="C106" s="15"/>
      <c r="D106" s="98">
        <v>0</v>
      </c>
      <c r="E106" s="119">
        <v>260</v>
      </c>
      <c r="F106" s="119">
        <v>260</v>
      </c>
      <c r="G106" s="184">
        <f t="shared" si="2"/>
        <v>0</v>
      </c>
    </row>
    <row r="107" spans="2:7" ht="15.75">
      <c r="B107" s="21" t="s">
        <v>83</v>
      </c>
      <c r="C107" s="15"/>
      <c r="D107" s="100">
        <v>0</v>
      </c>
      <c r="E107" s="110">
        <v>260</v>
      </c>
      <c r="F107" s="110">
        <v>260</v>
      </c>
      <c r="G107" s="184">
        <f t="shared" si="2"/>
        <v>0</v>
      </c>
    </row>
    <row r="108" spans="2:7" ht="15.75">
      <c r="B108" s="67" t="s">
        <v>62</v>
      </c>
      <c r="C108" s="18">
        <v>70</v>
      </c>
      <c r="D108" s="101"/>
      <c r="E108" s="110"/>
      <c r="F108" s="118"/>
      <c r="G108" s="184">
        <f t="shared" si="2"/>
        <v>0</v>
      </c>
    </row>
    <row r="109" spans="2:7" ht="15.75">
      <c r="B109" s="68" t="s">
        <v>82</v>
      </c>
      <c r="C109" s="25"/>
      <c r="D109" s="102">
        <f aca="true" t="shared" si="5" ref="D109:F110">D112</f>
        <v>926</v>
      </c>
      <c r="E109" s="120">
        <f t="shared" si="5"/>
        <v>1002</v>
      </c>
      <c r="F109" s="120">
        <f t="shared" si="5"/>
        <v>1002</v>
      </c>
      <c r="G109" s="184">
        <f t="shared" si="2"/>
        <v>0</v>
      </c>
    </row>
    <row r="110" spans="2:7" ht="12" customHeight="1">
      <c r="B110" s="68" t="s">
        <v>83</v>
      </c>
      <c r="C110" s="24"/>
      <c r="D110" s="103">
        <f t="shared" si="5"/>
        <v>926</v>
      </c>
      <c r="E110" s="121">
        <f t="shared" si="5"/>
        <v>1002</v>
      </c>
      <c r="F110" s="121">
        <f t="shared" si="5"/>
        <v>1002</v>
      </c>
      <c r="G110" s="184">
        <f t="shared" si="2"/>
        <v>0</v>
      </c>
    </row>
    <row r="111" spans="2:7" ht="15.75">
      <c r="B111" s="69" t="s">
        <v>63</v>
      </c>
      <c r="C111" s="23">
        <v>71</v>
      </c>
      <c r="D111" s="104"/>
      <c r="E111" s="110"/>
      <c r="F111" s="118"/>
      <c r="G111" s="184">
        <f t="shared" si="2"/>
        <v>0</v>
      </c>
    </row>
    <row r="112" spans="2:7" s="1" customFormat="1" ht="14.25" customHeight="1">
      <c r="B112" s="70" t="s">
        <v>82</v>
      </c>
      <c r="C112" s="22"/>
      <c r="D112" s="105">
        <v>926</v>
      </c>
      <c r="E112" s="110">
        <v>1002</v>
      </c>
      <c r="F112" s="110">
        <v>1002</v>
      </c>
      <c r="G112" s="184">
        <f t="shared" si="2"/>
        <v>0</v>
      </c>
    </row>
    <row r="113" spans="2:7" s="1" customFormat="1" ht="12.75" customHeight="1" thickBot="1">
      <c r="B113" s="70" t="s">
        <v>83</v>
      </c>
      <c r="C113" s="20"/>
      <c r="D113" s="154">
        <v>926</v>
      </c>
      <c r="E113" s="122">
        <v>1002</v>
      </c>
      <c r="F113" s="122">
        <v>1002</v>
      </c>
      <c r="G113" s="185">
        <f t="shared" si="2"/>
        <v>0</v>
      </c>
    </row>
    <row r="114" spans="2:9" s="1" customFormat="1" ht="19.5" customHeight="1" thickBot="1">
      <c r="B114" s="71" t="s">
        <v>64</v>
      </c>
      <c r="C114" s="42"/>
      <c r="D114" s="43">
        <f>D115-D116</f>
        <v>-611844</v>
      </c>
      <c r="E114" s="147">
        <f>E115-E116</f>
        <v>855254</v>
      </c>
      <c r="F114" s="180">
        <f>F115-F116</f>
        <v>863940</v>
      </c>
      <c r="G114" s="181">
        <f t="shared" si="2"/>
        <v>8686</v>
      </c>
      <c r="I114" s="193"/>
    </row>
    <row r="115" spans="2:7" s="1" customFormat="1" ht="14.25" customHeight="1" thickBot="1">
      <c r="B115" s="187" t="s">
        <v>66</v>
      </c>
      <c r="C115" s="189"/>
      <c r="D115" s="190">
        <f>D14</f>
        <v>-136019</v>
      </c>
      <c r="E115" s="180">
        <f>E14</f>
        <v>2523643</v>
      </c>
      <c r="F115" s="180">
        <f>F14</f>
        <v>2532329</v>
      </c>
      <c r="G115" s="181">
        <f t="shared" si="2"/>
        <v>8686</v>
      </c>
    </row>
    <row r="116" spans="2:7" s="1" customFormat="1" ht="12.75" customHeight="1" thickBot="1">
      <c r="B116" s="186" t="s">
        <v>67</v>
      </c>
      <c r="C116" s="188"/>
      <c r="D116" s="44">
        <f>D62</f>
        <v>475825</v>
      </c>
      <c r="E116" s="191">
        <f>E62</f>
        <v>1668389</v>
      </c>
      <c r="F116" s="191">
        <f>F62</f>
        <v>1668389</v>
      </c>
      <c r="G116" s="181">
        <f t="shared" si="2"/>
        <v>0</v>
      </c>
    </row>
    <row r="117" spans="2:5" s="1" customFormat="1" ht="12.75" customHeight="1">
      <c r="B117" s="132"/>
      <c r="C117" s="130"/>
      <c r="D117" s="130"/>
      <c r="E117" s="131"/>
    </row>
    <row r="118" spans="2:4" s="1" customFormat="1" ht="12.75" customHeight="1">
      <c r="B118" s="135" t="s">
        <v>159</v>
      </c>
      <c r="C118" s="135" t="s">
        <v>148</v>
      </c>
      <c r="D118" s="129"/>
    </row>
    <row r="119" spans="2:4" s="1" customFormat="1" ht="12.75" customHeight="1">
      <c r="B119" s="194" t="s">
        <v>147</v>
      </c>
      <c r="C119" s="133" t="s">
        <v>149</v>
      </c>
      <c r="D119" s="131"/>
    </row>
    <row r="120" spans="3:4" s="1" customFormat="1" ht="15.75">
      <c r="C120" s="133"/>
      <c r="D120" s="131"/>
    </row>
    <row r="121" spans="2:4" s="1" customFormat="1" ht="15.75">
      <c r="B121" s="135"/>
      <c r="C121" s="197" t="s">
        <v>117</v>
      </c>
      <c r="D121" s="196"/>
    </row>
    <row r="122" spans="2:4" s="1" customFormat="1" ht="15.75">
      <c r="B122" s="195" t="s">
        <v>150</v>
      </c>
      <c r="C122" s="197" t="s">
        <v>118</v>
      </c>
      <c r="D122" s="196"/>
    </row>
    <row r="123" spans="2:4" s="1" customFormat="1" ht="15.75">
      <c r="B123" s="195" t="s">
        <v>151</v>
      </c>
      <c r="C123" s="198"/>
      <c r="D123" s="196"/>
    </row>
    <row r="124" spans="2:4" s="1" customFormat="1" ht="15.75">
      <c r="B124" s="196"/>
      <c r="C124" s="197"/>
      <c r="D124" s="196"/>
    </row>
    <row r="125" spans="2:4" s="1" customFormat="1" ht="15.75">
      <c r="B125" s="195"/>
      <c r="C125" s="197" t="s">
        <v>119</v>
      </c>
      <c r="D125" s="196"/>
    </row>
    <row r="126" spans="2:4" s="1" customFormat="1" ht="15.75">
      <c r="B126" s="195" t="s">
        <v>152</v>
      </c>
      <c r="C126" s="197" t="s">
        <v>120</v>
      </c>
      <c r="D126" s="196"/>
    </row>
    <row r="127" spans="2:4" s="1" customFormat="1" ht="15.75">
      <c r="B127" s="195" t="s">
        <v>153</v>
      </c>
      <c r="C127" s="197"/>
      <c r="D127" s="196"/>
    </row>
    <row r="128" spans="2:4" s="1" customFormat="1" ht="15.75">
      <c r="B128" s="195"/>
      <c r="C128" s="197"/>
      <c r="D128" s="196"/>
    </row>
    <row r="129" spans="2:4" s="1" customFormat="1" ht="15.75">
      <c r="B129" s="195"/>
      <c r="C129" s="197" t="s">
        <v>121</v>
      </c>
      <c r="D129" s="196"/>
    </row>
    <row r="130" spans="2:4" s="1" customFormat="1" ht="15.75">
      <c r="B130" s="195" t="s">
        <v>154</v>
      </c>
      <c r="C130" s="197" t="s">
        <v>122</v>
      </c>
      <c r="D130" s="196"/>
    </row>
    <row r="131" spans="2:4" s="1" customFormat="1" ht="15.75">
      <c r="B131" s="196" t="s">
        <v>155</v>
      </c>
      <c r="C131" s="197"/>
      <c r="D131" s="196"/>
    </row>
    <row r="132" spans="2:4" s="1" customFormat="1" ht="15.75">
      <c r="B132" s="196"/>
      <c r="C132" s="197"/>
      <c r="D132" s="196"/>
    </row>
    <row r="133" spans="2:4" s="1" customFormat="1" ht="15.75">
      <c r="B133" s="196"/>
      <c r="C133" s="197" t="s">
        <v>123</v>
      </c>
      <c r="D133" s="196"/>
    </row>
    <row r="134" spans="2:4" s="1" customFormat="1" ht="15.75">
      <c r="B134" s="195" t="s">
        <v>156</v>
      </c>
      <c r="C134" s="197" t="s">
        <v>158</v>
      </c>
      <c r="D134" s="200"/>
    </row>
    <row r="135" spans="2:4" s="1" customFormat="1" ht="15.75">
      <c r="B135" s="195" t="s">
        <v>157</v>
      </c>
      <c r="C135" s="200"/>
      <c r="D135" s="199"/>
    </row>
    <row r="136" spans="2:5" s="1" customFormat="1" ht="18" customHeight="1">
      <c r="B136" s="199"/>
      <c r="C136" s="199"/>
      <c r="D136" s="200"/>
      <c r="E136" s="199"/>
    </row>
    <row r="137" spans="2:6" ht="15.75">
      <c r="B137" s="199"/>
      <c r="C137" s="199"/>
      <c r="D137" s="200"/>
      <c r="E137" s="199"/>
      <c r="F137" s="1"/>
    </row>
    <row r="138" ht="15">
      <c r="C138" s="32"/>
    </row>
    <row r="139" ht="15">
      <c r="C139" s="32"/>
    </row>
    <row r="140" ht="15">
      <c r="C140" s="32"/>
    </row>
    <row r="141" ht="15">
      <c r="C141" s="32"/>
    </row>
    <row r="142" ht="15">
      <c r="C142" s="32"/>
    </row>
    <row r="143" ht="15">
      <c r="C143" s="32"/>
    </row>
    <row r="144" ht="15">
      <c r="C144" s="32"/>
    </row>
    <row r="145" ht="15">
      <c r="C145" s="32"/>
    </row>
    <row r="146" ht="15">
      <c r="C146" s="32"/>
    </row>
  </sheetData>
  <sheetProtection selectLockedCells="1" selectUnlockedCells="1"/>
  <mergeCells count="9">
    <mergeCell ref="G10:G12"/>
    <mergeCell ref="B5:D5"/>
    <mergeCell ref="B6:D6"/>
    <mergeCell ref="B8:C8"/>
    <mergeCell ref="B10:B12"/>
    <mergeCell ref="C10:C12"/>
    <mergeCell ref="D10:D12"/>
    <mergeCell ref="E10:E12"/>
    <mergeCell ref="F10:F12"/>
  </mergeCells>
  <printOptions/>
  <pageMargins left="0.2362204724409449" right="0.11811023622047245" top="0.4724409448818898" bottom="0.2755905511811024" header="0.15748031496062992" footer="0.11811023622047245"/>
  <pageSetup horizontalDpi="600" verticalDpi="600" orientation="portrait" paperSize="9" scale="59" r:id="rId1"/>
  <rowBreaks count="2" manualBreakCount="2">
    <brk id="37" max="6" man="1"/>
    <brk id="86"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Iuliana DECU</dc:creator>
  <cp:keywords/>
  <dc:description/>
  <cp:lastModifiedBy>Mihaela ENE</cp:lastModifiedBy>
  <cp:lastPrinted>2019-08-06T10:46:41Z</cp:lastPrinted>
  <dcterms:created xsi:type="dcterms:W3CDTF">2017-01-05T12:19:04Z</dcterms:created>
  <dcterms:modified xsi:type="dcterms:W3CDTF">2019-08-20T15:47:34Z</dcterms:modified>
  <cp:category/>
  <cp:version/>
  <cp:contentType/>
  <cp:contentStatus/>
</cp:coreProperties>
</file>