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BvC an 2016" sheetId="4" r:id="rId1"/>
  </sheets>
  <calcPr calcId="152511"/>
</workbook>
</file>

<file path=xl/calcChain.xml><?xml version="1.0" encoding="utf-8"?>
<calcChain xmlns="http://schemas.openxmlformats.org/spreadsheetml/2006/main">
  <c r="E170" i="4" l="1"/>
  <c r="E169" i="4" s="1"/>
  <c r="E168" i="4" s="1"/>
  <c r="E167" i="4" s="1"/>
  <c r="E166" i="4" s="1"/>
  <c r="E164" i="4"/>
  <c r="E163" i="4"/>
  <c r="E162" i="4"/>
  <c r="E159" i="4"/>
  <c r="E158" i="4" s="1"/>
  <c r="E157" i="4" s="1"/>
  <c r="E155" i="4"/>
  <c r="E153" i="4"/>
  <c r="E152" i="4"/>
  <c r="E150" i="4"/>
  <c r="E149" i="4"/>
  <c r="E148" i="4"/>
  <c r="E147" i="4" s="1"/>
  <c r="E146" i="4" s="1"/>
  <c r="E141" i="4"/>
  <c r="E140" i="4"/>
  <c r="E139" i="4" s="1"/>
  <c r="E56" i="4" s="1"/>
  <c r="E136" i="4"/>
  <c r="E135" i="4"/>
  <c r="E133" i="4"/>
  <c r="E125" i="4" s="1"/>
  <c r="E53" i="4" s="1"/>
  <c r="E130" i="4"/>
  <c r="E126" i="4"/>
  <c r="E123" i="4"/>
  <c r="E122" i="4" s="1"/>
  <c r="E52" i="4" s="1"/>
  <c r="E115" i="4"/>
  <c r="E112" i="4"/>
  <c r="E101" i="4"/>
  <c r="E97" i="4"/>
  <c r="E92" i="4"/>
  <c r="E90" i="4"/>
  <c r="E78" i="4"/>
  <c r="E77" i="4" s="1"/>
  <c r="E51" i="4" s="1"/>
  <c r="E69" i="4"/>
  <c r="E62" i="4"/>
  <c r="E72" i="4" s="1"/>
  <c r="E55" i="4"/>
  <c r="E54" i="4"/>
  <c r="E46" i="4"/>
  <c r="E45" i="4"/>
  <c r="E43" i="4"/>
  <c r="E39" i="4"/>
  <c r="E37" i="4"/>
  <c r="E36" i="4"/>
  <c r="E26" i="4" s="1"/>
  <c r="E31" i="4"/>
  <c r="E28" i="4"/>
  <c r="E27" i="4"/>
  <c r="E23" i="4"/>
  <c r="E22" i="4"/>
  <c r="E20" i="4"/>
  <c r="E18" i="4"/>
  <c r="E17" i="4" s="1"/>
  <c r="E13" i="4" s="1"/>
  <c r="E15" i="4"/>
  <c r="E14" i="4"/>
  <c r="E12" i="4" l="1"/>
  <c r="E74" i="4"/>
  <c r="E71" i="4" s="1"/>
  <c r="E61" i="4" s="1"/>
  <c r="E76" i="4"/>
  <c r="E75" i="4"/>
  <c r="E60" i="4" l="1"/>
  <c r="E59" i="4" s="1"/>
  <c r="E58" i="4" s="1"/>
  <c r="E57" i="4" s="1"/>
  <c r="E50" i="4"/>
  <c r="E49" i="4" s="1"/>
  <c r="E48" i="4" s="1"/>
</calcChain>
</file>

<file path=xl/sharedStrings.xml><?xml version="1.0" encoding="utf-8"?>
<sst xmlns="http://schemas.openxmlformats.org/spreadsheetml/2006/main" count="434" uniqueCount="257">
  <si>
    <t>Sector 01- Bugetul de Stat</t>
  </si>
  <si>
    <t>mii lei</t>
  </si>
  <si>
    <t>Denumire indicator</t>
  </si>
  <si>
    <t>TOTAL VENITURI</t>
  </si>
  <si>
    <t>I. VENITURI CURENTE</t>
  </si>
  <si>
    <t>C1 VENITURI DIN PROPRIETATE</t>
  </si>
  <si>
    <t>Diverse venituri</t>
  </si>
  <si>
    <t xml:space="preserve">   Alte venituri, din care:</t>
  </si>
  <si>
    <t>Alte active fixe</t>
  </si>
  <si>
    <t>TOTAL CHELTUIELI</t>
  </si>
  <si>
    <t>01</t>
  </si>
  <si>
    <t>CHELTUIELI CURENTE</t>
  </si>
  <si>
    <t>CHELTUIELI DE PERSONAL</t>
  </si>
  <si>
    <t>CHELTUIELI DE CAPITAL</t>
  </si>
  <si>
    <t>TOTAL CHELTUIELI (I+II+III)</t>
  </si>
  <si>
    <t>I. CHELTUIELI DIN SURSE PROPRII</t>
  </si>
  <si>
    <t>70 10</t>
  </si>
  <si>
    <t>10 01</t>
  </si>
  <si>
    <t>10 01 01</t>
  </si>
  <si>
    <t>10 01 06</t>
  </si>
  <si>
    <t>Alte sporuri</t>
  </si>
  <si>
    <t>10 01 12</t>
  </si>
  <si>
    <t>10 01 13</t>
  </si>
  <si>
    <t>10 01 30</t>
  </si>
  <si>
    <t>10 03</t>
  </si>
  <si>
    <t>10 03 01</t>
  </si>
  <si>
    <t>10 03 02</t>
  </si>
  <si>
    <t>10 03 03</t>
  </si>
  <si>
    <t>10 03 04</t>
  </si>
  <si>
    <t>10 03 06</t>
  </si>
  <si>
    <t>20 01</t>
  </si>
  <si>
    <t>20 01 01</t>
  </si>
  <si>
    <t>Furnituri de birou</t>
  </si>
  <si>
    <t>20 01 02</t>
  </si>
  <si>
    <t>20 01 03</t>
  </si>
  <si>
    <t>20 01 04</t>
  </si>
  <si>
    <t>20 01 05</t>
  </si>
  <si>
    <t>20 01 06</t>
  </si>
  <si>
    <t>Piese de schimb</t>
  </si>
  <si>
    <t>20 01 07</t>
  </si>
  <si>
    <t>Transport</t>
  </si>
  <si>
    <t>20 01 08</t>
  </si>
  <si>
    <t>20 01 09</t>
  </si>
  <si>
    <t>20 01 30</t>
  </si>
  <si>
    <t>20 03</t>
  </si>
  <si>
    <t>20 03 01</t>
  </si>
  <si>
    <t xml:space="preserve">20 04 </t>
  </si>
  <si>
    <t>20 04 01</t>
  </si>
  <si>
    <t>Medicamente</t>
  </si>
  <si>
    <t>20 04 02</t>
  </si>
  <si>
    <t>Materiale sanitare</t>
  </si>
  <si>
    <t>20 04 03</t>
  </si>
  <si>
    <t>Reactivi</t>
  </si>
  <si>
    <t>20 04 04</t>
  </si>
  <si>
    <t>20 05</t>
  </si>
  <si>
    <t>Bunuri de natura obiectelor de inventar</t>
  </si>
  <si>
    <t>20 05 01</t>
  </si>
  <si>
    <t>20 05 03</t>
  </si>
  <si>
    <t>20 05 30</t>
  </si>
  <si>
    <t>Alte obiecte de inventar</t>
  </si>
  <si>
    <t>20 06</t>
  </si>
  <si>
    <t>20 06 01</t>
  </si>
  <si>
    <t>20 06 02</t>
  </si>
  <si>
    <t>Materiale de laborator</t>
  </si>
  <si>
    <t>20 24</t>
  </si>
  <si>
    <t>20 24 02</t>
  </si>
  <si>
    <t>20 25 00</t>
  </si>
  <si>
    <t>20 30</t>
  </si>
  <si>
    <t>Alte cheltuieli</t>
  </si>
  <si>
    <t>20 30 01</t>
  </si>
  <si>
    <t>20 30 02</t>
  </si>
  <si>
    <t>20 30 03</t>
  </si>
  <si>
    <t>20 30 04</t>
  </si>
  <si>
    <t>Chirii</t>
  </si>
  <si>
    <t>20 30 09</t>
  </si>
  <si>
    <t>20 30 30</t>
  </si>
  <si>
    <t>30 03</t>
  </si>
  <si>
    <t>30 03 05</t>
  </si>
  <si>
    <t>56</t>
  </si>
  <si>
    <t>56 03</t>
  </si>
  <si>
    <t>Programe din fondul de coeziune (FC)</t>
  </si>
  <si>
    <t>56 03 01</t>
  </si>
  <si>
    <t>56 03 02</t>
  </si>
  <si>
    <t>56 03 03</t>
  </si>
  <si>
    <t>Cheltuieli neeligibile</t>
  </si>
  <si>
    <t>56 17</t>
  </si>
  <si>
    <t>MECANISMUL FINANCIAR SEE</t>
  </si>
  <si>
    <t>56 17 03</t>
  </si>
  <si>
    <t>70</t>
  </si>
  <si>
    <t xml:space="preserve">   CHELTUIELI DE CAPITAL</t>
  </si>
  <si>
    <t>71</t>
  </si>
  <si>
    <t>71 01</t>
  </si>
  <si>
    <t>Active fixe</t>
  </si>
  <si>
    <t>71 01 01</t>
  </si>
  <si>
    <t>71 01 02</t>
  </si>
  <si>
    <t>71 01 03</t>
  </si>
  <si>
    <t>71 01 30</t>
  </si>
  <si>
    <t>II. CHELTUIELI DIN BUGETUL DE STAT, total din care:</t>
  </si>
  <si>
    <t>20</t>
  </si>
  <si>
    <t>65</t>
  </si>
  <si>
    <t>80 10</t>
  </si>
  <si>
    <t>III. CHELTUIELI DIN ALTE SURSE</t>
  </si>
  <si>
    <t>56 16</t>
  </si>
  <si>
    <t>ANEXA  1</t>
  </si>
  <si>
    <t>31 10</t>
  </si>
  <si>
    <t>31 10 03</t>
  </si>
  <si>
    <t>33 10</t>
  </si>
  <si>
    <t>35 10</t>
  </si>
  <si>
    <t>35 10 50</t>
  </si>
  <si>
    <t>36 10</t>
  </si>
  <si>
    <t>36 10 50</t>
  </si>
  <si>
    <t>42 10 38</t>
  </si>
  <si>
    <t>42 10 39</t>
  </si>
  <si>
    <t>45 10</t>
  </si>
  <si>
    <t>45 10 15</t>
  </si>
  <si>
    <t>56 16 02</t>
  </si>
  <si>
    <t>99 10</t>
  </si>
  <si>
    <t>Deficit*)</t>
  </si>
  <si>
    <t>65 01</t>
  </si>
  <si>
    <t>Active nefinanciare</t>
  </si>
  <si>
    <t>Cap Sub Parag</t>
  </si>
  <si>
    <t>Titlu Art Al</t>
  </si>
  <si>
    <t xml:space="preserve">33 10 08 </t>
  </si>
  <si>
    <t>42 10</t>
  </si>
  <si>
    <t>45 10 08</t>
  </si>
  <si>
    <t>45 10 08 03</t>
  </si>
  <si>
    <t>45 10 15 01</t>
  </si>
  <si>
    <t>45 10 15 02</t>
  </si>
  <si>
    <t>45 10 15 03</t>
  </si>
  <si>
    <t xml:space="preserve">45 10 16 </t>
  </si>
  <si>
    <t>45 10 16 01</t>
  </si>
  <si>
    <t>48 10</t>
  </si>
  <si>
    <t>48 10 16</t>
  </si>
  <si>
    <t>48 10 16 03</t>
  </si>
  <si>
    <t>70 04 00</t>
  </si>
  <si>
    <t>58</t>
  </si>
  <si>
    <t>10 01 14</t>
  </si>
  <si>
    <t>10 02</t>
  </si>
  <si>
    <t>10 02 01</t>
  </si>
  <si>
    <t>20 02 00</t>
  </si>
  <si>
    <t>20 09 00</t>
  </si>
  <si>
    <t>20 11 00</t>
  </si>
  <si>
    <t>20 12 00</t>
  </si>
  <si>
    <t>20 13 00</t>
  </si>
  <si>
    <t>20 14 00</t>
  </si>
  <si>
    <t>20 16 00</t>
  </si>
  <si>
    <t>20 22 00</t>
  </si>
  <si>
    <t>20 23 00</t>
  </si>
  <si>
    <t>56 08</t>
  </si>
  <si>
    <t>56 08 01</t>
  </si>
  <si>
    <t>56 08 02</t>
  </si>
  <si>
    <t>58 16</t>
  </si>
  <si>
    <t>58 16 02</t>
  </si>
  <si>
    <t>58 16 03</t>
  </si>
  <si>
    <t xml:space="preserve">Alte  active fixe  </t>
  </si>
  <si>
    <t>80 01 30</t>
  </si>
  <si>
    <t>*) Deficitul va fi acoperit din excedentul anilor anteriori</t>
  </si>
  <si>
    <t>Excedent an 2015: 22.146 mii lei</t>
  </si>
  <si>
    <t>Excedent an 2014: 331.854 mii lei</t>
  </si>
  <si>
    <t>PROGRAM RECTIFICAT 2016</t>
  </si>
  <si>
    <t>1</t>
  </si>
  <si>
    <t>2</t>
  </si>
  <si>
    <t>Alte venituri din dobânzi</t>
  </si>
  <si>
    <t xml:space="preserve">   Venituri din prestări de servicii</t>
  </si>
  <si>
    <t>Alte cheltuieli cu bunuri şi  servicii</t>
  </si>
  <si>
    <t>Bunuri şi  servicii</t>
  </si>
  <si>
    <t>Medicamente şi  materiale sanitare</t>
  </si>
  <si>
    <t>Uniforme şi  echipament</t>
  </si>
  <si>
    <t>Lenjerie şi  accesorii de pat</t>
  </si>
  <si>
    <t>Protocol şi  reprezentare</t>
  </si>
  <si>
    <t>Cheltuieli salariale în bani</t>
  </si>
  <si>
    <t>Alte drepturi salariale în bani</t>
  </si>
  <si>
    <t>Prestări servicii pentru finanţarea acţiunilor în domeniul apelor (Hidrologie)</t>
  </si>
  <si>
    <t>Venituri din dobânzi</t>
  </si>
  <si>
    <t xml:space="preserve">   Alte amenzi, penalităţi şi confiscări </t>
  </si>
  <si>
    <t>IV. SUBVENŢII</t>
  </si>
  <si>
    <t xml:space="preserve">Subvenţii de la bugetul de stat către instituţii publice finanţate parţial sau integral din venituri proprii pentru proiecte finanţate din FEN postaderare </t>
  </si>
  <si>
    <t>Programe comunitare finanţate în perioada 2007-2013</t>
  </si>
  <si>
    <t>Sume primite în contul plaţilor efectuate în anii anteriori</t>
  </si>
  <si>
    <t>Sume primite în contul plaţilor efectuate în anul curent</t>
  </si>
  <si>
    <t>Prefinanţare</t>
  </si>
  <si>
    <t>BUNURI ŞI  SERVICII</t>
  </si>
  <si>
    <t>DOBÂNZI</t>
  </si>
  <si>
    <t>PROIECTE CU FINANŢARE DIN FONDURI EXTERNE NERAMBURSABILE (FEN) POSTADERARE</t>
  </si>
  <si>
    <t>PROIECTE CU FINANŢARE DIN FONDURI EXTERNE NERAMBURSABILE AFERENTE CADRULUI  FINANCIAR 2014-2020</t>
  </si>
  <si>
    <t xml:space="preserve">   BUNURI ŞI  SERVICII</t>
  </si>
  <si>
    <t>Finanţarea acţiunilor din domeniul apelor</t>
  </si>
  <si>
    <t xml:space="preserve"> DOBÂNZI</t>
  </si>
  <si>
    <t>Maşini, echipamente şi  mijloace de transport</t>
  </si>
  <si>
    <t>BUNURI ŞI SERVICII</t>
  </si>
  <si>
    <t>BUGETUL DE VENITURI ŞI CHELTUIELI RECTIFICAT</t>
  </si>
  <si>
    <t>C2 VÂNZĂRI DE BUNURI ŞI SERVICII</t>
  </si>
  <si>
    <t>Amenzi, penalităţi şi confiscări</t>
  </si>
  <si>
    <t>Veniturile comisiilor teritoriale privind siguranţa barajelor</t>
  </si>
  <si>
    <t>Subvenţii de la bugetul de stat</t>
  </si>
  <si>
    <t>Subvenţii de la bugetul de stat pentru instituţii şi  servicii publice sau activităţi finanţate integral din venituri proprii</t>
  </si>
  <si>
    <t>Transferuri curente pentru prevenirea şi  combaterea inundaţiilor (stoc de apărare)</t>
  </si>
  <si>
    <t>Credite externe pentru investiţii (BDCE V)</t>
  </si>
  <si>
    <t>Alocaţii bugetare pentru investiţii</t>
  </si>
  <si>
    <t>Construcţii</t>
  </si>
  <si>
    <t>Sume primite de la UE/alţi donatori în contul plăţilor efectuate şi  prefinanţări</t>
  </si>
  <si>
    <t>Instrumentul European de Vecinătate şi  Parteneriat</t>
  </si>
  <si>
    <t>CHELTUIELI AFERENTE PROGRAMELOR CU FINANŢARE RAMBURSABILĂ</t>
  </si>
  <si>
    <t>Cap. Locuinţe, servicii şi  dezvoltare publică</t>
  </si>
  <si>
    <t>Salarii de bază</t>
  </si>
  <si>
    <t>Indemnizaţii plătite unor persoane din afara unităţii</t>
  </si>
  <si>
    <t>Indemnizaţii de delegare</t>
  </si>
  <si>
    <t>Indemnizaţii de detaşare</t>
  </si>
  <si>
    <t>Cheltuieli salariale în natură</t>
  </si>
  <si>
    <t>Tichete de masă</t>
  </si>
  <si>
    <t xml:space="preserve">   Contribuţii</t>
  </si>
  <si>
    <t xml:space="preserve">Contribuţii de asigurări sociale de stat </t>
  </si>
  <si>
    <t xml:space="preserve">Contribuţii pentru  asigurări de şomaj </t>
  </si>
  <si>
    <t>Contribuţii pentru asigurări sociale de sănătate</t>
  </si>
  <si>
    <t>Contribuţii pentru asigurări de accidente de muncă şi boli profesionale</t>
  </si>
  <si>
    <t xml:space="preserve">Contribuţii pentru concedii şi  indemnizaţii </t>
  </si>
  <si>
    <t>Materiale pentru curăţenie</t>
  </si>
  <si>
    <t>Încălzit, iluminat şi  forţă motrică</t>
  </si>
  <si>
    <t>Apă, canal şi  salubritate</t>
  </si>
  <si>
    <t>Carburanţi şi  lubrifianţi</t>
  </si>
  <si>
    <t>Poştă, telecomunicaţii, radio, tv, internet</t>
  </si>
  <si>
    <t>Materiale şi  prestări de servicii cu caracter funcţional</t>
  </si>
  <si>
    <t>Alte bunuri şi  servicii pentru întreţinere şi  funcţionare</t>
  </si>
  <si>
    <t>Reparaţii curente</t>
  </si>
  <si>
    <t xml:space="preserve"> Hrană</t>
  </si>
  <si>
    <t>Hrană pentru oameni</t>
  </si>
  <si>
    <t>Dezinfectanţi</t>
  </si>
  <si>
    <t>Deplasări, detaşări, transferări</t>
  </si>
  <si>
    <t>Cărţi,  publicaţii şi  materiale documentare</t>
  </si>
  <si>
    <t>Consultanţă şi  expertiză</t>
  </si>
  <si>
    <t>Pregătire profesională</t>
  </si>
  <si>
    <t>Protecţia muncii</t>
  </si>
  <si>
    <t>Studii şi  cercetări</t>
  </si>
  <si>
    <t>Prevenirea şi  combaterea inundaţiilor şi  îngheţurilor</t>
  </si>
  <si>
    <t>Comisioane şi  alte costuri aferente împrumuturilor</t>
  </si>
  <si>
    <t>Comisioane şi  alte costuri aferente împrumuturilor interne</t>
  </si>
  <si>
    <t>Cheltuieli judiciare şi  extrajudiciare derivate din acţiuni în reprezentarea intereselor statului, potrivit dispoziţiilor legale</t>
  </si>
  <si>
    <t>Reclamă şi  publicitate</t>
  </si>
  <si>
    <t>Prime de asigurare non-viaţă</t>
  </si>
  <si>
    <t>Alte dobânzi</t>
  </si>
  <si>
    <t>Dobânzi la operaţiunile de leasing</t>
  </si>
  <si>
    <t>Finanţare naţională</t>
  </si>
  <si>
    <t>Finanţare externă nerambursabilă</t>
  </si>
  <si>
    <t>Programe Instrument European de Vecinătate şi  Parteneriat ENPI</t>
  </si>
  <si>
    <t>Alte facilităţi şi  instrumente postaderare</t>
  </si>
  <si>
    <t>Mobilier, aparatură birotică şi  alte active corporale</t>
  </si>
  <si>
    <t>Cheltuieli aferente programelor cu finanţare rambursabilă (BDCE V)</t>
  </si>
  <si>
    <t>Cap. Acţiuni generale economice, comerciale şi  de muncă</t>
  </si>
  <si>
    <t xml:space="preserve">Prevenirea şi  combaterea inundaţiilor şi  îngheţurilor </t>
  </si>
  <si>
    <t>Alte facilităţi şi  instrumente postaderare (FSUE)</t>
  </si>
  <si>
    <t>Venituri din prestări de servicii şi alte activităţi</t>
  </si>
  <si>
    <r>
      <t>Alte facilit</t>
    </r>
    <r>
      <rPr>
        <sz val="10"/>
        <rFont val="Calibri"/>
        <family val="2"/>
      </rPr>
      <t>ăţ</t>
    </r>
    <r>
      <rPr>
        <sz val="10"/>
        <rFont val="Times New Roman"/>
        <family val="1"/>
      </rPr>
      <t>i şi  instrumente postaderare</t>
    </r>
  </si>
  <si>
    <t xml:space="preserve">     Deplasări interne, detaşări, transferări</t>
  </si>
  <si>
    <t xml:space="preserve">     Deplasări în străinătate</t>
  </si>
  <si>
    <t>Executarea silită a creanţelor bugetare</t>
  </si>
  <si>
    <t>Sume primite de la UE/alţi donatori în contul plăţilor efectuate şi  prefinanţări aferente cadrului financiar 2014-2020</t>
  </si>
  <si>
    <t>PE ANUL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</si>
</sst>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1"/>
      <name val="Arial Black"/>
      <family val="2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Calibri"/>
      <family val="2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4" fillId="0" borderId="0"/>
  </cellStyleXfs>
  <cellXfs count="86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0" fillId="0" borderId="0" xfId="0" applyFill="1"/>
    <xf numFmtId="0" fontId="1" fillId="2" borderId="0" xfId="1" applyFont="1" applyFill="1"/>
    <xf numFmtId="0" fontId="5" fillId="0" borderId="0" xfId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9" fillId="2" borderId="0" xfId="1" applyFont="1" applyFill="1" applyAlignment="1">
      <alignment horizontal="center"/>
    </xf>
    <xf numFmtId="0" fontId="10" fillId="2" borderId="0" xfId="1" applyFont="1" applyFill="1" applyAlignment="1">
      <alignment horizontal="center"/>
    </xf>
    <xf numFmtId="3" fontId="6" fillId="0" borderId="1" xfId="1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left" vertical="top" wrapText="1"/>
    </xf>
    <xf numFmtId="0" fontId="4" fillId="0" borderId="0" xfId="0" applyFont="1"/>
    <xf numFmtId="49" fontId="3" fillId="5" borderId="1" xfId="0" applyNumberFormat="1" applyFont="1" applyFill="1" applyBorder="1" applyAlignment="1">
      <alignment horizontal="center" vertical="center"/>
    </xf>
    <xf numFmtId="3" fontId="3" fillId="5" borderId="1" xfId="1" applyNumberFormat="1" applyFont="1" applyFill="1" applyBorder="1" applyAlignment="1">
      <alignment horizontal="left" vertical="top" wrapText="1"/>
    </xf>
    <xf numFmtId="49" fontId="11" fillId="5" borderId="1" xfId="0" applyNumberFormat="1" applyFont="1" applyFill="1" applyBorder="1" applyAlignment="1">
      <alignment horizontal="center" vertical="center"/>
    </xf>
    <xf numFmtId="3" fontId="11" fillId="5" borderId="1" xfId="1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/>
    </xf>
    <xf numFmtId="3" fontId="3" fillId="4" borderId="1" xfId="1" applyNumberFormat="1" applyFont="1" applyFill="1" applyBorder="1" applyAlignment="1">
      <alignment horizontal="justify" vertical="top" wrapText="1"/>
    </xf>
    <xf numFmtId="3" fontId="12" fillId="5" borderId="1" xfId="1" applyNumberFormat="1" applyFont="1" applyFill="1" applyBorder="1" applyAlignment="1">
      <alignment horizontal="justify" vertical="top" wrapText="1"/>
    </xf>
    <xf numFmtId="3" fontId="3" fillId="5" borderId="1" xfId="1" applyNumberFormat="1" applyFont="1" applyFill="1" applyBorder="1" applyAlignment="1">
      <alignment vertical="top" wrapText="1"/>
    </xf>
    <xf numFmtId="3" fontId="3" fillId="5" borderId="1" xfId="1" applyNumberFormat="1" applyFont="1" applyFill="1" applyBorder="1" applyAlignment="1">
      <alignment horizontal="justify" vertical="top" wrapText="1"/>
    </xf>
    <xf numFmtId="3" fontId="3" fillId="5" borderId="1" xfId="1" applyNumberFormat="1" applyFont="1" applyFill="1" applyBorder="1" applyAlignment="1">
      <alignment vertical="top"/>
    </xf>
    <xf numFmtId="3" fontId="3" fillId="5" borderId="1" xfId="1" applyNumberFormat="1" applyFont="1" applyFill="1" applyBorder="1" applyAlignment="1">
      <alignment horizontal="left" vertical="top"/>
    </xf>
    <xf numFmtId="1" fontId="3" fillId="5" borderId="1" xfId="0" applyNumberFormat="1" applyFont="1" applyFill="1" applyBorder="1" applyAlignment="1">
      <alignment horizontal="center" vertical="center"/>
    </xf>
    <xf numFmtId="1" fontId="3" fillId="5" borderId="1" xfId="1" applyNumberFormat="1" applyFont="1" applyFill="1" applyBorder="1" applyAlignment="1">
      <alignment vertical="top"/>
    </xf>
    <xf numFmtId="1" fontId="11" fillId="0" borderId="1" xfId="0" applyNumberFormat="1" applyFont="1" applyFill="1" applyBorder="1" applyAlignment="1">
      <alignment horizontal="center" vertical="center"/>
    </xf>
    <xf numFmtId="1" fontId="11" fillId="0" borderId="1" xfId="1" applyNumberFormat="1" applyFont="1" applyFill="1" applyBorder="1" applyAlignment="1">
      <alignment vertical="top"/>
    </xf>
    <xf numFmtId="1" fontId="11" fillId="0" borderId="1" xfId="1" applyNumberFormat="1" applyFont="1" applyFill="1" applyBorder="1" applyAlignment="1">
      <alignment vertical="top" wrapText="1"/>
    </xf>
    <xf numFmtId="1" fontId="3" fillId="5" borderId="1" xfId="1" applyNumberFormat="1" applyFont="1" applyFill="1" applyBorder="1" applyAlignment="1">
      <alignment horizontal="center" vertical="top" wrapText="1"/>
    </xf>
    <xf numFmtId="1" fontId="3" fillId="5" borderId="1" xfId="1" applyNumberFormat="1" applyFont="1" applyFill="1" applyBorder="1" applyAlignment="1">
      <alignment vertical="top" wrapText="1"/>
    </xf>
    <xf numFmtId="1" fontId="11" fillId="0" borderId="1" xfId="1" applyNumberFormat="1" applyFont="1" applyFill="1" applyBorder="1" applyAlignment="1">
      <alignment horizontal="center" vertical="top" wrapText="1"/>
    </xf>
    <xf numFmtId="1" fontId="3" fillId="5" borderId="1" xfId="1" applyNumberFormat="1" applyFont="1" applyFill="1" applyBorder="1" applyAlignment="1">
      <alignment horizontal="center" vertical="top"/>
    </xf>
    <xf numFmtId="1" fontId="3" fillId="5" borderId="1" xfId="1" applyNumberFormat="1" applyFont="1" applyFill="1" applyBorder="1" applyAlignment="1">
      <alignment horizontal="justify" vertical="top" wrapText="1"/>
    </xf>
    <xf numFmtId="1" fontId="11" fillId="0" borderId="1" xfId="1" applyNumberFormat="1" applyFont="1" applyFill="1" applyBorder="1" applyAlignment="1">
      <alignment horizontal="justify" vertical="top" wrapText="1"/>
    </xf>
    <xf numFmtId="1" fontId="3" fillId="5" borderId="1" xfId="1" applyNumberFormat="1" applyFont="1" applyFill="1" applyBorder="1" applyAlignment="1">
      <alignment horizontal="left" vertical="top" wrapText="1"/>
    </xf>
    <xf numFmtId="1" fontId="11" fillId="0" borderId="1" xfId="1" applyNumberFormat="1" applyFont="1" applyFill="1" applyBorder="1" applyAlignment="1">
      <alignment horizontal="left" vertical="top" wrapText="1"/>
    </xf>
    <xf numFmtId="3" fontId="11" fillId="0" borderId="1" xfId="1" applyNumberFormat="1" applyFont="1" applyFill="1" applyBorder="1" applyAlignment="1">
      <alignment horizontal="justify" vertical="top" wrapText="1"/>
    </xf>
    <xf numFmtId="3" fontId="11" fillId="3" borderId="1" xfId="1" applyNumberFormat="1" applyFont="1" applyFill="1" applyBorder="1" applyAlignment="1">
      <alignment horizontal="center" vertical="top" wrapText="1"/>
    </xf>
    <xf numFmtId="0" fontId="13" fillId="2" borderId="0" xfId="0" applyFont="1" applyFill="1" applyAlignment="1"/>
    <xf numFmtId="0" fontId="6" fillId="2" borderId="0" xfId="0" applyFont="1" applyFill="1" applyAlignment="1"/>
    <xf numFmtId="0" fontId="13" fillId="2" borderId="0" xfId="0" applyFont="1" applyFill="1" applyBorder="1"/>
    <xf numFmtId="3" fontId="8" fillId="2" borderId="0" xfId="1" applyNumberFormat="1" applyFont="1" applyFill="1" applyBorder="1" applyAlignment="1">
      <alignment horizontal="center"/>
    </xf>
    <xf numFmtId="0" fontId="0" fillId="0" borderId="0" xfId="0" applyAlignment="1"/>
    <xf numFmtId="3" fontId="0" fillId="0" borderId="0" xfId="0" applyNumberFormat="1"/>
    <xf numFmtId="0" fontId="5" fillId="2" borderId="0" xfId="1" applyFont="1" applyFill="1" applyAlignment="1">
      <alignment wrapText="1"/>
    </xf>
    <xf numFmtId="3" fontId="0" fillId="0" borderId="0" xfId="0" applyNumberFormat="1" applyFill="1"/>
    <xf numFmtId="0" fontId="7" fillId="2" borderId="0" xfId="0" applyFont="1" applyFill="1" applyAlignment="1">
      <alignment horizontal="left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left" vertical="center"/>
    </xf>
    <xf numFmtId="49" fontId="11" fillId="2" borderId="1" xfId="0" applyNumberFormat="1" applyFont="1" applyFill="1" applyBorder="1" applyAlignment="1">
      <alignment horizontal="left" vertical="center"/>
    </xf>
    <xf numFmtId="1" fontId="11" fillId="0" borderId="1" xfId="0" applyNumberFormat="1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top" wrapText="1"/>
    </xf>
    <xf numFmtId="3" fontId="3" fillId="5" borderId="1" xfId="1" applyNumberFormat="1" applyFont="1" applyFill="1" applyBorder="1" applyAlignment="1">
      <alignment horizontal="right" vertical="top" wrapText="1"/>
    </xf>
    <xf numFmtId="3" fontId="3" fillId="0" borderId="1" xfId="1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left" vertical="center"/>
    </xf>
    <xf numFmtId="0" fontId="15" fillId="0" borderId="0" xfId="0" applyFont="1"/>
    <xf numFmtId="3" fontId="3" fillId="5" borderId="1" xfId="0" applyNumberFormat="1" applyFont="1" applyFill="1" applyBorder="1" applyAlignment="1">
      <alignment vertical="top" wrapText="1"/>
    </xf>
    <xf numFmtId="49" fontId="11" fillId="4" borderId="1" xfId="0" applyNumberFormat="1" applyFont="1" applyFill="1" applyBorder="1" applyAlignment="1">
      <alignment horizontal="center" vertical="top"/>
    </xf>
    <xf numFmtId="3" fontId="3" fillId="4" borderId="1" xfId="1" applyNumberFormat="1" applyFont="1" applyFill="1" applyBorder="1" applyAlignment="1">
      <alignment horizontal="center" vertical="top" wrapText="1"/>
    </xf>
    <xf numFmtId="3" fontId="3" fillId="4" borderId="1" xfId="1" applyNumberFormat="1" applyFont="1" applyFill="1" applyBorder="1" applyAlignment="1">
      <alignment horizontal="right" vertical="top" wrapText="1"/>
    </xf>
    <xf numFmtId="49" fontId="3" fillId="5" borderId="1" xfId="0" applyNumberFormat="1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>
      <alignment horizontal="center" vertical="top"/>
    </xf>
    <xf numFmtId="3" fontId="11" fillId="0" borderId="1" xfId="1" applyNumberFormat="1" applyFont="1" applyFill="1" applyBorder="1" applyAlignment="1">
      <alignment horizontal="right" vertical="top" wrapText="1"/>
    </xf>
    <xf numFmtId="49" fontId="11" fillId="5" borderId="1" xfId="0" applyNumberFormat="1" applyFont="1" applyFill="1" applyBorder="1" applyAlignment="1">
      <alignment horizontal="center" vertical="top"/>
    </xf>
    <xf numFmtId="0" fontId="3" fillId="5" borderId="1" xfId="0" applyFont="1" applyFill="1" applyBorder="1" applyAlignment="1">
      <alignment vertical="top"/>
    </xf>
    <xf numFmtId="49" fontId="11" fillId="5" borderId="2" xfId="0" applyNumberFormat="1" applyFont="1" applyFill="1" applyBorder="1" applyAlignment="1">
      <alignment horizontal="center" vertical="top"/>
    </xf>
    <xf numFmtId="49" fontId="3" fillId="5" borderId="2" xfId="0" applyNumberFormat="1" applyFont="1" applyFill="1" applyBorder="1" applyAlignment="1">
      <alignment horizontal="center" vertical="top"/>
    </xf>
    <xf numFmtId="3" fontId="18" fillId="5" borderId="1" xfId="0" applyNumberFormat="1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/>
    </xf>
    <xf numFmtId="1" fontId="3" fillId="5" borderId="1" xfId="0" applyNumberFormat="1" applyFont="1" applyFill="1" applyBorder="1" applyAlignment="1">
      <alignment horizontal="center" vertical="top"/>
    </xf>
    <xf numFmtId="49" fontId="3" fillId="5" borderId="3" xfId="2" applyNumberFormat="1" applyFont="1" applyFill="1" applyBorder="1" applyAlignment="1">
      <alignment horizontal="center" vertical="top"/>
    </xf>
    <xf numFmtId="49" fontId="3" fillId="5" borderId="1" xfId="2" applyNumberFormat="1" applyFont="1" applyFill="1" applyBorder="1" applyAlignment="1">
      <alignment horizontal="center" vertical="top"/>
    </xf>
    <xf numFmtId="49" fontId="11" fillId="0" borderId="4" xfId="2" applyNumberFormat="1" applyFont="1" applyFill="1" applyBorder="1" applyAlignment="1">
      <alignment horizontal="center" vertical="top"/>
    </xf>
    <xf numFmtId="49" fontId="11" fillId="0" borderId="5" xfId="2" applyNumberFormat="1" applyFont="1" applyFill="1" applyBorder="1" applyAlignment="1">
      <alignment horizontal="center" vertical="top"/>
    </xf>
    <xf numFmtId="3" fontId="20" fillId="0" borderId="5" xfId="2" applyNumberFormat="1" applyFont="1" applyFill="1" applyBorder="1" applyAlignment="1">
      <alignment horizontal="right" vertical="top" wrapText="1"/>
    </xf>
    <xf numFmtId="3" fontId="3" fillId="5" borderId="1" xfId="0" applyNumberFormat="1" applyFont="1" applyFill="1" applyBorder="1" applyAlignment="1">
      <alignment horizontal="right" vertical="top" wrapText="1"/>
    </xf>
    <xf numFmtId="3" fontId="11" fillId="5" borderId="1" xfId="0" applyNumberFormat="1" applyFont="1" applyFill="1" applyBorder="1" applyAlignment="1">
      <alignment vertical="top" wrapText="1"/>
    </xf>
    <xf numFmtId="3" fontId="11" fillId="0" borderId="1" xfId="0" applyNumberFormat="1" applyFont="1" applyFill="1" applyBorder="1" applyAlignment="1">
      <alignment vertical="top" wrapText="1"/>
    </xf>
    <xf numFmtId="3" fontId="11" fillId="0" borderId="1" xfId="0" applyNumberFormat="1" applyFont="1" applyFill="1" applyBorder="1" applyAlignment="1">
      <alignment horizontal="right" vertical="top" wrapText="1"/>
    </xf>
    <xf numFmtId="0" fontId="7" fillId="2" borderId="0" xfId="0" applyFont="1" applyFill="1" applyAlignment="1">
      <alignment horizontal="left"/>
    </xf>
    <xf numFmtId="0" fontId="17" fillId="2" borderId="0" xfId="1" applyFont="1" applyFill="1" applyAlignment="1">
      <alignment horizontal="center"/>
    </xf>
    <xf numFmtId="0" fontId="17" fillId="2" borderId="0" xfId="1" applyFont="1" applyFill="1" applyAlignment="1">
      <alignment horizontal="center" wrapText="1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91"/>
  <sheetViews>
    <sheetView tabSelected="1" workbookViewId="0">
      <selection activeCell="J12" sqref="J12"/>
    </sheetView>
  </sheetViews>
  <sheetFormatPr defaultRowHeight="15" x14ac:dyDescent="0.25"/>
  <cols>
    <col min="1" max="1" width="8.28515625" customWidth="1"/>
    <col min="2" max="2" width="10.85546875" bestFit="1" customWidth="1"/>
    <col min="3" max="3" width="8.85546875" customWidth="1"/>
    <col min="4" max="4" width="54.42578125" customWidth="1"/>
    <col min="5" max="5" width="13.28515625" customWidth="1"/>
  </cols>
  <sheetData>
    <row r="1" spans="2:10" x14ac:dyDescent="0.25">
      <c r="B1" s="1"/>
      <c r="C1" s="4"/>
      <c r="D1" s="4"/>
    </row>
    <row r="2" spans="2:10" x14ac:dyDescent="0.25">
      <c r="B2" s="83" t="s">
        <v>103</v>
      </c>
      <c r="C2" s="83"/>
      <c r="D2" s="43"/>
    </row>
    <row r="3" spans="2:10" x14ac:dyDescent="0.25">
      <c r="B3" s="48"/>
      <c r="C3" s="48"/>
      <c r="D3" s="43"/>
    </row>
    <row r="4" spans="2:10" ht="15" customHeight="1" x14ac:dyDescent="0.3">
      <c r="B4" s="84" t="s">
        <v>190</v>
      </c>
      <c r="C4" s="84"/>
      <c r="D4" s="84"/>
      <c r="E4" s="84"/>
    </row>
    <row r="5" spans="2:10" ht="15" customHeight="1" x14ac:dyDescent="0.3">
      <c r="B5" s="85" t="s">
        <v>256</v>
      </c>
      <c r="C5" s="85"/>
      <c r="D5" s="85"/>
      <c r="E5" s="85"/>
    </row>
    <row r="6" spans="2:10" ht="15" customHeight="1" x14ac:dyDescent="0.4">
      <c r="B6" s="46"/>
      <c r="C6" s="46"/>
      <c r="D6" s="46"/>
    </row>
    <row r="7" spans="2:10" ht="18.75" x14ac:dyDescent="0.4">
      <c r="B7" s="2" t="s">
        <v>0</v>
      </c>
      <c r="C7" s="5"/>
      <c r="D7" s="5"/>
    </row>
    <row r="8" spans="2:10" ht="18.75" x14ac:dyDescent="0.4">
      <c r="B8" s="2"/>
      <c r="C8" s="5"/>
      <c r="D8" s="5"/>
    </row>
    <row r="9" spans="2:10" ht="15.75" x14ac:dyDescent="0.25">
      <c r="B9" s="6"/>
      <c r="C9" s="7"/>
      <c r="E9" s="8" t="s">
        <v>1</v>
      </c>
    </row>
    <row r="10" spans="2:10" ht="38.25" x14ac:dyDescent="0.25">
      <c r="B10" s="49" t="s">
        <v>120</v>
      </c>
      <c r="C10" s="49" t="s">
        <v>121</v>
      </c>
      <c r="D10" s="9" t="s">
        <v>2</v>
      </c>
      <c r="E10" s="9" t="s">
        <v>159</v>
      </c>
      <c r="J10" s="59"/>
    </row>
    <row r="11" spans="2:10" x14ac:dyDescent="0.25">
      <c r="B11" s="10" t="s">
        <v>160</v>
      </c>
      <c r="C11" s="10" t="s">
        <v>161</v>
      </c>
      <c r="D11" s="9">
        <v>3</v>
      </c>
      <c r="E11" s="9">
        <v>4</v>
      </c>
    </row>
    <row r="12" spans="2:10" x14ac:dyDescent="0.25">
      <c r="B12" s="61"/>
      <c r="C12" s="61"/>
      <c r="D12" s="62" t="s">
        <v>3</v>
      </c>
      <c r="E12" s="63">
        <f>E13+E26</f>
        <v>1101455</v>
      </c>
    </row>
    <row r="13" spans="2:10" x14ac:dyDescent="0.25">
      <c r="B13" s="64"/>
      <c r="C13" s="64"/>
      <c r="D13" s="15" t="s">
        <v>4</v>
      </c>
      <c r="E13" s="56">
        <f>E14+E17</f>
        <v>954443</v>
      </c>
    </row>
    <row r="14" spans="2:10" x14ac:dyDescent="0.25">
      <c r="B14" s="64"/>
      <c r="C14" s="64"/>
      <c r="D14" s="15" t="s">
        <v>5</v>
      </c>
      <c r="E14" s="56">
        <f>E16</f>
        <v>161</v>
      </c>
    </row>
    <row r="15" spans="2:10" s="3" customFormat="1" x14ac:dyDescent="0.25">
      <c r="B15" s="64" t="s">
        <v>104</v>
      </c>
      <c r="C15" s="64"/>
      <c r="D15" s="15" t="s">
        <v>173</v>
      </c>
      <c r="E15" s="56">
        <f>E16</f>
        <v>161</v>
      </c>
    </row>
    <row r="16" spans="2:10" s="3" customFormat="1" x14ac:dyDescent="0.25">
      <c r="B16" s="65" t="s">
        <v>105</v>
      </c>
      <c r="C16" s="65"/>
      <c r="D16" s="12" t="s">
        <v>162</v>
      </c>
      <c r="E16" s="66">
        <v>161</v>
      </c>
    </row>
    <row r="17" spans="2:7" s="3" customFormat="1" x14ac:dyDescent="0.25">
      <c r="B17" s="64"/>
      <c r="C17" s="64"/>
      <c r="D17" s="15" t="s">
        <v>191</v>
      </c>
      <c r="E17" s="56">
        <f>E18+E20+E22</f>
        <v>954282</v>
      </c>
    </row>
    <row r="18" spans="2:7" s="3" customFormat="1" x14ac:dyDescent="0.25">
      <c r="B18" s="64" t="s">
        <v>106</v>
      </c>
      <c r="C18" s="64"/>
      <c r="D18" s="15" t="s">
        <v>250</v>
      </c>
      <c r="E18" s="56">
        <f>E19</f>
        <v>940782</v>
      </c>
    </row>
    <row r="19" spans="2:7" s="3" customFormat="1" x14ac:dyDescent="0.25">
      <c r="B19" s="65" t="s">
        <v>122</v>
      </c>
      <c r="C19" s="65"/>
      <c r="D19" s="12" t="s">
        <v>163</v>
      </c>
      <c r="E19" s="66">
        <v>940782</v>
      </c>
    </row>
    <row r="20" spans="2:7" s="3" customFormat="1" x14ac:dyDescent="0.25">
      <c r="B20" s="64" t="s">
        <v>107</v>
      </c>
      <c r="C20" s="64"/>
      <c r="D20" s="15" t="s">
        <v>192</v>
      </c>
      <c r="E20" s="56">
        <f>E21</f>
        <v>5500</v>
      </c>
    </row>
    <row r="21" spans="2:7" s="3" customFormat="1" x14ac:dyDescent="0.25">
      <c r="B21" s="65" t="s">
        <v>108</v>
      </c>
      <c r="C21" s="65"/>
      <c r="D21" s="12" t="s">
        <v>174</v>
      </c>
      <c r="E21" s="66">
        <v>5500</v>
      </c>
    </row>
    <row r="22" spans="2:7" s="3" customFormat="1" x14ac:dyDescent="0.25">
      <c r="B22" s="64" t="s">
        <v>109</v>
      </c>
      <c r="C22" s="64"/>
      <c r="D22" s="15" t="s">
        <v>6</v>
      </c>
      <c r="E22" s="56">
        <f>E23</f>
        <v>8000</v>
      </c>
    </row>
    <row r="23" spans="2:7" s="3" customFormat="1" x14ac:dyDescent="0.25">
      <c r="B23" s="67" t="s">
        <v>110</v>
      </c>
      <c r="C23" s="67"/>
      <c r="D23" s="17" t="s">
        <v>7</v>
      </c>
      <c r="E23" s="56">
        <f>E24+E25</f>
        <v>8000</v>
      </c>
    </row>
    <row r="24" spans="2:7" ht="25.5" x14ac:dyDescent="0.25">
      <c r="B24" s="65"/>
      <c r="C24" s="65"/>
      <c r="D24" s="12" t="s">
        <v>172</v>
      </c>
      <c r="E24" s="66">
        <v>7000</v>
      </c>
    </row>
    <row r="25" spans="2:7" x14ac:dyDescent="0.25">
      <c r="B25" s="65"/>
      <c r="C25" s="65"/>
      <c r="D25" s="12" t="s">
        <v>193</v>
      </c>
      <c r="E25" s="66">
        <v>1000</v>
      </c>
      <c r="G25" s="45"/>
    </row>
    <row r="26" spans="2:7" x14ac:dyDescent="0.25">
      <c r="B26" s="68"/>
      <c r="C26" s="69"/>
      <c r="D26" s="60" t="s">
        <v>175</v>
      </c>
      <c r="E26" s="56">
        <f>E27+E36+E45</f>
        <v>147012</v>
      </c>
      <c r="G26" s="45"/>
    </row>
    <row r="27" spans="2:7" x14ac:dyDescent="0.25">
      <c r="B27" s="70" t="s">
        <v>123</v>
      </c>
      <c r="C27" s="64"/>
      <c r="D27" s="15" t="s">
        <v>194</v>
      </c>
      <c r="E27" s="56">
        <f>E28+E35</f>
        <v>134693</v>
      </c>
    </row>
    <row r="28" spans="2:7" ht="25.5" x14ac:dyDescent="0.25">
      <c r="B28" s="67" t="s">
        <v>111</v>
      </c>
      <c r="C28" s="67"/>
      <c r="D28" s="17" t="s">
        <v>195</v>
      </c>
      <c r="E28" s="56">
        <f>E29+E31+E34+E30</f>
        <v>120324</v>
      </c>
    </row>
    <row r="29" spans="2:7" ht="25.5" x14ac:dyDescent="0.25">
      <c r="B29" s="65"/>
      <c r="C29" s="65"/>
      <c r="D29" s="12" t="s">
        <v>196</v>
      </c>
      <c r="E29" s="66">
        <v>1000</v>
      </c>
    </row>
    <row r="30" spans="2:7" x14ac:dyDescent="0.25">
      <c r="B30" s="65"/>
      <c r="C30" s="65"/>
      <c r="D30" s="12" t="s">
        <v>197</v>
      </c>
      <c r="E30" s="66">
        <v>35430</v>
      </c>
    </row>
    <row r="31" spans="2:7" s="3" customFormat="1" x14ac:dyDescent="0.25">
      <c r="B31" s="67"/>
      <c r="C31" s="67"/>
      <c r="D31" s="17" t="s">
        <v>198</v>
      </c>
      <c r="E31" s="56">
        <f>E32+E33</f>
        <v>83394</v>
      </c>
    </row>
    <row r="32" spans="2:7" s="3" customFormat="1" x14ac:dyDescent="0.25">
      <c r="B32" s="65"/>
      <c r="C32" s="65"/>
      <c r="D32" s="12" t="s">
        <v>199</v>
      </c>
      <c r="E32" s="66">
        <v>83067</v>
      </c>
    </row>
    <row r="33" spans="2:7" s="3" customFormat="1" x14ac:dyDescent="0.25">
      <c r="B33" s="65"/>
      <c r="C33" s="65"/>
      <c r="D33" s="12" t="s">
        <v>8</v>
      </c>
      <c r="E33" s="66">
        <v>327</v>
      </c>
    </row>
    <row r="34" spans="2:7" s="3" customFormat="1" x14ac:dyDescent="0.25">
      <c r="B34" s="67"/>
      <c r="C34" s="67"/>
      <c r="D34" s="17" t="s">
        <v>164</v>
      </c>
      <c r="E34" s="56">
        <v>500</v>
      </c>
    </row>
    <row r="35" spans="2:7" s="3" customFormat="1" ht="38.25" x14ac:dyDescent="0.25">
      <c r="B35" s="67" t="s">
        <v>112</v>
      </c>
      <c r="C35" s="67"/>
      <c r="D35" s="17" t="s">
        <v>176</v>
      </c>
      <c r="E35" s="56">
        <v>14369</v>
      </c>
    </row>
    <row r="36" spans="2:7" s="3" customFormat="1" ht="25.5" x14ac:dyDescent="0.25">
      <c r="B36" s="70" t="s">
        <v>113</v>
      </c>
      <c r="C36" s="70"/>
      <c r="D36" s="71" t="s">
        <v>200</v>
      </c>
      <c r="E36" s="56">
        <f>E39+E43+E37</f>
        <v>12147</v>
      </c>
      <c r="F36" s="47"/>
    </row>
    <row r="37" spans="2:7" s="3" customFormat="1" x14ac:dyDescent="0.25">
      <c r="B37" s="67" t="s">
        <v>124</v>
      </c>
      <c r="C37" s="64"/>
      <c r="D37" s="71" t="s">
        <v>201</v>
      </c>
      <c r="E37" s="56">
        <f>E38</f>
        <v>2186</v>
      </c>
    </row>
    <row r="38" spans="2:7" s="3" customFormat="1" x14ac:dyDescent="0.25">
      <c r="B38" s="65" t="s">
        <v>125</v>
      </c>
      <c r="C38" s="65"/>
      <c r="D38" s="72" t="s">
        <v>180</v>
      </c>
      <c r="E38" s="66">
        <v>2186</v>
      </c>
    </row>
    <row r="39" spans="2:7" s="3" customFormat="1" x14ac:dyDescent="0.25">
      <c r="B39" s="69" t="s">
        <v>114</v>
      </c>
      <c r="C39" s="70"/>
      <c r="D39" s="71" t="s">
        <v>177</v>
      </c>
      <c r="E39" s="56">
        <f>SUM(E40:E42)</f>
        <v>9537</v>
      </c>
    </row>
    <row r="40" spans="2:7" x14ac:dyDescent="0.25">
      <c r="B40" s="65" t="s">
        <v>126</v>
      </c>
      <c r="C40" s="65"/>
      <c r="D40" s="12" t="s">
        <v>179</v>
      </c>
      <c r="E40" s="66">
        <v>2562</v>
      </c>
      <c r="F40" s="45"/>
      <c r="G40" s="45"/>
    </row>
    <row r="41" spans="2:7" x14ac:dyDescent="0.25">
      <c r="B41" s="65" t="s">
        <v>127</v>
      </c>
      <c r="C41" s="65"/>
      <c r="D41" s="12" t="s">
        <v>178</v>
      </c>
      <c r="E41" s="66">
        <v>6924</v>
      </c>
    </row>
    <row r="42" spans="2:7" x14ac:dyDescent="0.25">
      <c r="B42" s="65" t="s">
        <v>128</v>
      </c>
      <c r="C42" s="65"/>
      <c r="D42" s="72" t="s">
        <v>180</v>
      </c>
      <c r="E42" s="66">
        <v>51</v>
      </c>
    </row>
    <row r="43" spans="2:7" x14ac:dyDescent="0.25">
      <c r="B43" s="16" t="s">
        <v>129</v>
      </c>
      <c r="C43" s="16"/>
      <c r="D43" s="17" t="s">
        <v>249</v>
      </c>
      <c r="E43" s="56">
        <f>E44</f>
        <v>424</v>
      </c>
    </row>
    <row r="44" spans="2:7" x14ac:dyDescent="0.25">
      <c r="B44" s="11" t="s">
        <v>130</v>
      </c>
      <c r="C44" s="11"/>
      <c r="D44" s="12" t="s">
        <v>179</v>
      </c>
      <c r="E44" s="57">
        <v>424</v>
      </c>
    </row>
    <row r="45" spans="2:7" ht="25.5" x14ac:dyDescent="0.25">
      <c r="B45" s="64" t="s">
        <v>131</v>
      </c>
      <c r="C45" s="64"/>
      <c r="D45" s="71" t="s">
        <v>255</v>
      </c>
      <c r="E45" s="56">
        <f>E46</f>
        <v>172</v>
      </c>
    </row>
    <row r="46" spans="2:7" x14ac:dyDescent="0.25">
      <c r="B46" s="67" t="s">
        <v>132</v>
      </c>
      <c r="C46" s="67"/>
      <c r="D46" s="17" t="s">
        <v>251</v>
      </c>
      <c r="E46" s="56">
        <f t="shared" ref="E46" si="0">E47</f>
        <v>172</v>
      </c>
    </row>
    <row r="47" spans="2:7" x14ac:dyDescent="0.25">
      <c r="B47" s="65" t="s">
        <v>133</v>
      </c>
      <c r="C47" s="65"/>
      <c r="D47" s="12" t="s">
        <v>180</v>
      </c>
      <c r="E47" s="57">
        <v>172</v>
      </c>
    </row>
    <row r="48" spans="2:7" x14ac:dyDescent="0.25">
      <c r="B48" s="50" t="s">
        <v>134</v>
      </c>
      <c r="C48" s="50"/>
      <c r="D48" s="19" t="s">
        <v>9</v>
      </c>
      <c r="E48" s="63">
        <f>E49+E56</f>
        <v>1455455</v>
      </c>
    </row>
    <row r="49" spans="2:5" x14ac:dyDescent="0.25">
      <c r="B49" s="14" t="s">
        <v>134</v>
      </c>
      <c r="C49" s="14" t="s">
        <v>10</v>
      </c>
      <c r="D49" s="20" t="s">
        <v>11</v>
      </c>
      <c r="E49" s="56">
        <f>SUM(E50:E55)</f>
        <v>1019876</v>
      </c>
    </row>
    <row r="50" spans="2:5" x14ac:dyDescent="0.25">
      <c r="B50" s="14" t="s">
        <v>134</v>
      </c>
      <c r="C50" s="14">
        <v>10</v>
      </c>
      <c r="D50" s="21" t="s">
        <v>12</v>
      </c>
      <c r="E50" s="56">
        <f>E61</f>
        <v>458197</v>
      </c>
    </row>
    <row r="51" spans="2:5" x14ac:dyDescent="0.25">
      <c r="B51" s="14" t="s">
        <v>134</v>
      </c>
      <c r="C51" s="14">
        <v>20</v>
      </c>
      <c r="D51" s="22" t="s">
        <v>181</v>
      </c>
      <c r="E51" s="56">
        <f>E77+E149+E162</f>
        <v>505092</v>
      </c>
    </row>
    <row r="52" spans="2:5" s="3" customFormat="1" x14ac:dyDescent="0.25">
      <c r="B52" s="14" t="s">
        <v>134</v>
      </c>
      <c r="C52" s="14">
        <v>30</v>
      </c>
      <c r="D52" s="21" t="s">
        <v>182</v>
      </c>
      <c r="E52" s="56">
        <f>E122</f>
        <v>6</v>
      </c>
    </row>
    <row r="53" spans="2:5" s="3" customFormat="1" ht="25.5" x14ac:dyDescent="0.25">
      <c r="B53" s="14" t="s">
        <v>134</v>
      </c>
      <c r="C53" s="14">
        <v>56</v>
      </c>
      <c r="D53" s="15" t="s">
        <v>183</v>
      </c>
      <c r="E53" s="56">
        <f>E125+E152+E169</f>
        <v>20940</v>
      </c>
    </row>
    <row r="54" spans="2:5" s="3" customFormat="1" ht="38.25" x14ac:dyDescent="0.25">
      <c r="B54" s="64" t="s">
        <v>134</v>
      </c>
      <c r="C54" s="64" t="s">
        <v>135</v>
      </c>
      <c r="D54" s="15" t="s">
        <v>184</v>
      </c>
      <c r="E54" s="56">
        <f>E135</f>
        <v>211</v>
      </c>
    </row>
    <row r="55" spans="2:5" s="3" customFormat="1" ht="25.5" x14ac:dyDescent="0.25">
      <c r="B55" s="64"/>
      <c r="C55" s="64" t="s">
        <v>99</v>
      </c>
      <c r="D55" s="15" t="s">
        <v>202</v>
      </c>
      <c r="E55" s="56">
        <f>E155</f>
        <v>35430</v>
      </c>
    </row>
    <row r="56" spans="2:5" s="3" customFormat="1" x14ac:dyDescent="0.25">
      <c r="B56" s="14" t="s">
        <v>134</v>
      </c>
      <c r="C56" s="14">
        <v>70</v>
      </c>
      <c r="D56" s="24" t="s">
        <v>13</v>
      </c>
      <c r="E56" s="56">
        <f>E139+E157</f>
        <v>435579</v>
      </c>
    </row>
    <row r="57" spans="2:5" s="3" customFormat="1" x14ac:dyDescent="0.25">
      <c r="B57" s="14" t="s">
        <v>134</v>
      </c>
      <c r="C57" s="14"/>
      <c r="D57" s="24" t="s">
        <v>14</v>
      </c>
      <c r="E57" s="56">
        <f>E58+E146+E168</f>
        <v>1455455</v>
      </c>
    </row>
    <row r="58" spans="2:5" s="3" customFormat="1" x14ac:dyDescent="0.25">
      <c r="B58" s="14" t="s">
        <v>134</v>
      </c>
      <c r="C58" s="14"/>
      <c r="D58" s="24" t="s">
        <v>15</v>
      </c>
      <c r="E58" s="56">
        <f>E59</f>
        <v>1320338</v>
      </c>
    </row>
    <row r="59" spans="2:5" s="3" customFormat="1" x14ac:dyDescent="0.25">
      <c r="B59" s="14" t="s">
        <v>134</v>
      </c>
      <c r="C59" s="14" t="s">
        <v>16</v>
      </c>
      <c r="D59" s="23" t="s">
        <v>203</v>
      </c>
      <c r="E59" s="56">
        <f>E60+E139</f>
        <v>1320338</v>
      </c>
    </row>
    <row r="60" spans="2:5" s="3" customFormat="1" x14ac:dyDescent="0.25">
      <c r="B60" s="14" t="s">
        <v>134</v>
      </c>
      <c r="C60" s="25" t="s">
        <v>10</v>
      </c>
      <c r="D60" s="26" t="s">
        <v>11</v>
      </c>
      <c r="E60" s="56">
        <f>E61+E77+E122+E125+E135</f>
        <v>968153</v>
      </c>
    </row>
    <row r="61" spans="2:5" s="3" customFormat="1" x14ac:dyDescent="0.25">
      <c r="B61" s="14" t="s">
        <v>134</v>
      </c>
      <c r="C61" s="25">
        <v>10</v>
      </c>
      <c r="D61" s="26" t="s">
        <v>12</v>
      </c>
      <c r="E61" s="56">
        <f>E62+E71+E69</f>
        <v>458197</v>
      </c>
    </row>
    <row r="62" spans="2:5" s="3" customFormat="1" x14ac:dyDescent="0.25">
      <c r="B62" s="14" t="s">
        <v>134</v>
      </c>
      <c r="C62" s="25" t="s">
        <v>17</v>
      </c>
      <c r="D62" s="26" t="s">
        <v>170</v>
      </c>
      <c r="E62" s="56">
        <f>SUM(E63:E68)</f>
        <v>355132</v>
      </c>
    </row>
    <row r="63" spans="2:5" s="3" customFormat="1" x14ac:dyDescent="0.25">
      <c r="B63" s="27" t="s">
        <v>134</v>
      </c>
      <c r="C63" s="27" t="s">
        <v>18</v>
      </c>
      <c r="D63" s="28" t="s">
        <v>204</v>
      </c>
      <c r="E63" s="66">
        <v>341752</v>
      </c>
    </row>
    <row r="64" spans="2:5" s="3" customFormat="1" x14ac:dyDescent="0.25">
      <c r="B64" s="27" t="s">
        <v>134</v>
      </c>
      <c r="C64" s="27" t="s">
        <v>19</v>
      </c>
      <c r="D64" s="28" t="s">
        <v>20</v>
      </c>
      <c r="E64" s="66">
        <v>5651</v>
      </c>
    </row>
    <row r="65" spans="2:5" s="3" customFormat="1" x14ac:dyDescent="0.25">
      <c r="B65" s="27" t="s">
        <v>134</v>
      </c>
      <c r="C65" s="27" t="s">
        <v>21</v>
      </c>
      <c r="D65" s="28" t="s">
        <v>205</v>
      </c>
      <c r="E65" s="66">
        <v>1192</v>
      </c>
    </row>
    <row r="66" spans="2:5" s="3" customFormat="1" x14ac:dyDescent="0.25">
      <c r="B66" s="27" t="s">
        <v>134</v>
      </c>
      <c r="C66" s="27" t="s">
        <v>22</v>
      </c>
      <c r="D66" s="28" t="s">
        <v>206</v>
      </c>
      <c r="E66" s="66">
        <v>2281</v>
      </c>
    </row>
    <row r="67" spans="2:5" s="3" customFormat="1" x14ac:dyDescent="0.25">
      <c r="B67" s="27" t="s">
        <v>134</v>
      </c>
      <c r="C67" s="27" t="s">
        <v>136</v>
      </c>
      <c r="D67" s="28" t="s">
        <v>207</v>
      </c>
      <c r="E67" s="66">
        <v>374</v>
      </c>
    </row>
    <row r="68" spans="2:5" s="3" customFormat="1" x14ac:dyDescent="0.25">
      <c r="B68" s="27" t="s">
        <v>134</v>
      </c>
      <c r="C68" s="27" t="s">
        <v>23</v>
      </c>
      <c r="D68" s="28" t="s">
        <v>171</v>
      </c>
      <c r="E68" s="66">
        <v>3882</v>
      </c>
    </row>
    <row r="69" spans="2:5" s="3" customFormat="1" x14ac:dyDescent="0.25">
      <c r="B69" s="64" t="s">
        <v>134</v>
      </c>
      <c r="C69" s="73" t="s">
        <v>137</v>
      </c>
      <c r="D69" s="51" t="s">
        <v>208</v>
      </c>
      <c r="E69" s="56">
        <f>E70</f>
        <v>22933</v>
      </c>
    </row>
    <row r="70" spans="2:5" s="3" customFormat="1" x14ac:dyDescent="0.25">
      <c r="B70" s="53" t="s">
        <v>134</v>
      </c>
      <c r="C70" s="53" t="s">
        <v>138</v>
      </c>
      <c r="D70" s="52" t="s">
        <v>209</v>
      </c>
      <c r="E70" s="66">
        <v>22933</v>
      </c>
    </row>
    <row r="71" spans="2:5" s="3" customFormat="1" x14ac:dyDescent="0.25">
      <c r="B71" s="14" t="s">
        <v>134</v>
      </c>
      <c r="C71" s="25" t="s">
        <v>24</v>
      </c>
      <c r="D71" s="26" t="s">
        <v>210</v>
      </c>
      <c r="E71" s="56">
        <f>SUM(E72:E76)</f>
        <v>80132</v>
      </c>
    </row>
    <row r="72" spans="2:5" s="3" customFormat="1" x14ac:dyDescent="0.25">
      <c r="B72" s="27" t="s">
        <v>134</v>
      </c>
      <c r="C72" s="27" t="s">
        <v>25</v>
      </c>
      <c r="D72" s="28" t="s">
        <v>211</v>
      </c>
      <c r="E72" s="66">
        <f>ROUND(E62*15.8/100,0)</f>
        <v>56111</v>
      </c>
    </row>
    <row r="73" spans="2:5" s="3" customFormat="1" x14ac:dyDescent="0.25">
      <c r="B73" s="27" t="s">
        <v>134</v>
      </c>
      <c r="C73" s="27" t="s">
        <v>26</v>
      </c>
      <c r="D73" s="29" t="s">
        <v>212</v>
      </c>
      <c r="E73" s="66">
        <v>1775</v>
      </c>
    </row>
    <row r="74" spans="2:5" s="3" customFormat="1" x14ac:dyDescent="0.25">
      <c r="B74" s="27" t="s">
        <v>134</v>
      </c>
      <c r="C74" s="27" t="s">
        <v>27</v>
      </c>
      <c r="D74" s="29" t="s">
        <v>213</v>
      </c>
      <c r="E74" s="66">
        <f>ROUND(E62*5.2/100,0)</f>
        <v>18467</v>
      </c>
    </row>
    <row r="75" spans="2:5" s="3" customFormat="1" ht="25.5" x14ac:dyDescent="0.25">
      <c r="B75" s="27" t="s">
        <v>134</v>
      </c>
      <c r="C75" s="27" t="s">
        <v>28</v>
      </c>
      <c r="D75" s="29" t="s">
        <v>214</v>
      </c>
      <c r="E75" s="66">
        <f>ROUND(E62*0.214/100,0)</f>
        <v>760</v>
      </c>
    </row>
    <row r="76" spans="2:5" s="3" customFormat="1" x14ac:dyDescent="0.25">
      <c r="B76" s="27" t="s">
        <v>134</v>
      </c>
      <c r="C76" s="27" t="s">
        <v>29</v>
      </c>
      <c r="D76" s="29" t="s">
        <v>215</v>
      </c>
      <c r="E76" s="66">
        <f>ROUND(E62*0.85/100,0)</f>
        <v>3019</v>
      </c>
    </row>
    <row r="77" spans="2:5" s="3" customFormat="1" x14ac:dyDescent="0.25">
      <c r="B77" s="14" t="s">
        <v>134</v>
      </c>
      <c r="C77" s="30">
        <v>20</v>
      </c>
      <c r="D77" s="26" t="s">
        <v>185</v>
      </c>
      <c r="E77" s="56">
        <f>E78+E90+E89+E92+E97+E101+E104+E105+E106+E107+E108+E109+E110+E111+E112+E114+E115</f>
        <v>503592</v>
      </c>
    </row>
    <row r="78" spans="2:5" s="3" customFormat="1" x14ac:dyDescent="0.25">
      <c r="B78" s="14" t="s">
        <v>134</v>
      </c>
      <c r="C78" s="30" t="s">
        <v>30</v>
      </c>
      <c r="D78" s="31" t="s">
        <v>165</v>
      </c>
      <c r="E78" s="56">
        <f>SUM(E79:E88)</f>
        <v>219613</v>
      </c>
    </row>
    <row r="79" spans="2:5" s="3" customFormat="1" x14ac:dyDescent="0.25">
      <c r="B79" s="27" t="s">
        <v>134</v>
      </c>
      <c r="C79" s="32" t="s">
        <v>31</v>
      </c>
      <c r="D79" s="29" t="s">
        <v>32</v>
      </c>
      <c r="E79" s="66">
        <v>3214</v>
      </c>
    </row>
    <row r="80" spans="2:5" s="3" customFormat="1" x14ac:dyDescent="0.25">
      <c r="B80" s="27" t="s">
        <v>134</v>
      </c>
      <c r="C80" s="32" t="s">
        <v>33</v>
      </c>
      <c r="D80" s="29" t="s">
        <v>216</v>
      </c>
      <c r="E80" s="66">
        <v>671</v>
      </c>
    </row>
    <row r="81" spans="2:5" s="3" customFormat="1" x14ac:dyDescent="0.25">
      <c r="B81" s="27" t="s">
        <v>134</v>
      </c>
      <c r="C81" s="32" t="s">
        <v>34</v>
      </c>
      <c r="D81" s="29" t="s">
        <v>217</v>
      </c>
      <c r="E81" s="66">
        <v>15104</v>
      </c>
    </row>
    <row r="82" spans="2:5" s="3" customFormat="1" x14ac:dyDescent="0.25">
      <c r="B82" s="27" t="s">
        <v>134</v>
      </c>
      <c r="C82" s="32" t="s">
        <v>35</v>
      </c>
      <c r="D82" s="29" t="s">
        <v>218</v>
      </c>
      <c r="E82" s="66">
        <v>1607</v>
      </c>
    </row>
    <row r="83" spans="2:5" s="3" customFormat="1" x14ac:dyDescent="0.25">
      <c r="B83" s="27" t="s">
        <v>134</v>
      </c>
      <c r="C83" s="32" t="s">
        <v>36</v>
      </c>
      <c r="D83" s="29" t="s">
        <v>219</v>
      </c>
      <c r="E83" s="66">
        <v>30898</v>
      </c>
    </row>
    <row r="84" spans="2:5" s="3" customFormat="1" x14ac:dyDescent="0.25">
      <c r="B84" s="27" t="s">
        <v>134</v>
      </c>
      <c r="C84" s="32" t="s">
        <v>37</v>
      </c>
      <c r="D84" s="29" t="s">
        <v>38</v>
      </c>
      <c r="E84" s="66">
        <v>18495</v>
      </c>
    </row>
    <row r="85" spans="2:5" s="3" customFormat="1" x14ac:dyDescent="0.25">
      <c r="B85" s="27" t="s">
        <v>134</v>
      </c>
      <c r="C85" s="32" t="s">
        <v>39</v>
      </c>
      <c r="D85" s="29" t="s">
        <v>40</v>
      </c>
      <c r="E85" s="66">
        <v>994</v>
      </c>
    </row>
    <row r="86" spans="2:5" s="3" customFormat="1" x14ac:dyDescent="0.25">
      <c r="B86" s="27" t="s">
        <v>134</v>
      </c>
      <c r="C86" s="32" t="s">
        <v>41</v>
      </c>
      <c r="D86" s="29" t="s">
        <v>220</v>
      </c>
      <c r="E86" s="66">
        <v>6008</v>
      </c>
    </row>
    <row r="87" spans="2:5" s="3" customFormat="1" x14ac:dyDescent="0.25">
      <c r="B87" s="27" t="s">
        <v>134</v>
      </c>
      <c r="C87" s="32" t="s">
        <v>42</v>
      </c>
      <c r="D87" s="29" t="s">
        <v>221</v>
      </c>
      <c r="E87" s="66">
        <v>117229</v>
      </c>
    </row>
    <row r="88" spans="2:5" s="3" customFormat="1" x14ac:dyDescent="0.25">
      <c r="B88" s="27" t="s">
        <v>134</v>
      </c>
      <c r="C88" s="32" t="s">
        <v>43</v>
      </c>
      <c r="D88" s="29" t="s">
        <v>222</v>
      </c>
      <c r="E88" s="66">
        <v>25393</v>
      </c>
    </row>
    <row r="89" spans="2:5" s="3" customFormat="1" x14ac:dyDescent="0.25">
      <c r="B89" s="14" t="s">
        <v>134</v>
      </c>
      <c r="C89" s="30" t="s">
        <v>139</v>
      </c>
      <c r="D89" s="31" t="s">
        <v>223</v>
      </c>
      <c r="E89" s="56">
        <v>22498</v>
      </c>
    </row>
    <row r="90" spans="2:5" s="3" customFormat="1" x14ac:dyDescent="0.25">
      <c r="B90" s="14" t="s">
        <v>134</v>
      </c>
      <c r="C90" s="33" t="s">
        <v>44</v>
      </c>
      <c r="D90" s="31" t="s">
        <v>224</v>
      </c>
      <c r="E90" s="56">
        <f>E91</f>
        <v>786</v>
      </c>
    </row>
    <row r="91" spans="2:5" s="3" customFormat="1" x14ac:dyDescent="0.25">
      <c r="B91" s="27" t="s">
        <v>134</v>
      </c>
      <c r="C91" s="32" t="s">
        <v>45</v>
      </c>
      <c r="D91" s="29" t="s">
        <v>225</v>
      </c>
      <c r="E91" s="66">
        <v>786</v>
      </c>
    </row>
    <row r="92" spans="2:5" s="3" customFormat="1" x14ac:dyDescent="0.25">
      <c r="B92" s="14" t="s">
        <v>134</v>
      </c>
      <c r="C92" s="30" t="s">
        <v>46</v>
      </c>
      <c r="D92" s="34" t="s">
        <v>166</v>
      </c>
      <c r="E92" s="56">
        <f>SUM(E93:E96)</f>
        <v>1706</v>
      </c>
    </row>
    <row r="93" spans="2:5" s="3" customFormat="1" x14ac:dyDescent="0.25">
      <c r="B93" s="27" t="s">
        <v>134</v>
      </c>
      <c r="C93" s="32" t="s">
        <v>47</v>
      </c>
      <c r="D93" s="29" t="s">
        <v>48</v>
      </c>
      <c r="E93" s="66">
        <v>38</v>
      </c>
    </row>
    <row r="94" spans="2:5" s="3" customFormat="1" x14ac:dyDescent="0.25">
      <c r="B94" s="27" t="s">
        <v>134</v>
      </c>
      <c r="C94" s="32" t="s">
        <v>49</v>
      </c>
      <c r="D94" s="29" t="s">
        <v>50</v>
      </c>
      <c r="E94" s="66">
        <v>118</v>
      </c>
    </row>
    <row r="95" spans="2:5" s="3" customFormat="1" x14ac:dyDescent="0.25">
      <c r="B95" s="27" t="s">
        <v>134</v>
      </c>
      <c r="C95" s="32" t="s">
        <v>51</v>
      </c>
      <c r="D95" s="29" t="s">
        <v>52</v>
      </c>
      <c r="E95" s="66">
        <v>1546</v>
      </c>
    </row>
    <row r="96" spans="2:5" s="3" customFormat="1" x14ac:dyDescent="0.25">
      <c r="B96" s="27" t="s">
        <v>134</v>
      </c>
      <c r="C96" s="32" t="s">
        <v>53</v>
      </c>
      <c r="D96" s="35" t="s">
        <v>226</v>
      </c>
      <c r="E96" s="66">
        <v>4</v>
      </c>
    </row>
    <row r="97" spans="2:5" s="3" customFormat="1" x14ac:dyDescent="0.25">
      <c r="B97" s="14" t="s">
        <v>134</v>
      </c>
      <c r="C97" s="30" t="s">
        <v>54</v>
      </c>
      <c r="D97" s="34" t="s">
        <v>55</v>
      </c>
      <c r="E97" s="56">
        <f>SUM(E98:E100)</f>
        <v>9717</v>
      </c>
    </row>
    <row r="98" spans="2:5" s="3" customFormat="1" x14ac:dyDescent="0.25">
      <c r="B98" s="27" t="s">
        <v>134</v>
      </c>
      <c r="C98" s="32" t="s">
        <v>56</v>
      </c>
      <c r="D98" s="35" t="s">
        <v>167</v>
      </c>
      <c r="E98" s="66">
        <v>1954</v>
      </c>
    </row>
    <row r="99" spans="2:5" s="3" customFormat="1" x14ac:dyDescent="0.25">
      <c r="B99" s="27" t="s">
        <v>134</v>
      </c>
      <c r="C99" s="32" t="s">
        <v>57</v>
      </c>
      <c r="D99" s="35" t="s">
        <v>168</v>
      </c>
      <c r="E99" s="66">
        <v>91</v>
      </c>
    </row>
    <row r="100" spans="2:5" s="3" customFormat="1" x14ac:dyDescent="0.25">
      <c r="B100" s="27" t="s">
        <v>134</v>
      </c>
      <c r="C100" s="32" t="s">
        <v>58</v>
      </c>
      <c r="D100" s="35" t="s">
        <v>59</v>
      </c>
      <c r="E100" s="66">
        <v>7672</v>
      </c>
    </row>
    <row r="101" spans="2:5" s="3" customFormat="1" x14ac:dyDescent="0.25">
      <c r="B101" s="14" t="s">
        <v>134</v>
      </c>
      <c r="C101" s="30" t="s">
        <v>60</v>
      </c>
      <c r="D101" s="34" t="s">
        <v>227</v>
      </c>
      <c r="E101" s="56">
        <f t="shared" ref="E101" si="1">E102+E103</f>
        <v>5250</v>
      </c>
    </row>
    <row r="102" spans="2:5" s="3" customFormat="1" x14ac:dyDescent="0.25">
      <c r="B102" s="27" t="s">
        <v>134</v>
      </c>
      <c r="C102" s="32" t="s">
        <v>61</v>
      </c>
      <c r="D102" s="35" t="s">
        <v>252</v>
      </c>
      <c r="E102" s="66">
        <v>4691</v>
      </c>
    </row>
    <row r="103" spans="2:5" s="3" customFormat="1" x14ac:dyDescent="0.25">
      <c r="B103" s="27" t="s">
        <v>134</v>
      </c>
      <c r="C103" s="32" t="s">
        <v>62</v>
      </c>
      <c r="D103" s="35" t="s">
        <v>253</v>
      </c>
      <c r="E103" s="66">
        <v>559</v>
      </c>
    </row>
    <row r="104" spans="2:5" s="3" customFormat="1" x14ac:dyDescent="0.25">
      <c r="B104" s="14" t="s">
        <v>134</v>
      </c>
      <c r="C104" s="30" t="s">
        <v>140</v>
      </c>
      <c r="D104" s="34" t="s">
        <v>63</v>
      </c>
      <c r="E104" s="56">
        <v>1964</v>
      </c>
    </row>
    <row r="105" spans="2:5" s="3" customFormat="1" x14ac:dyDescent="0.25">
      <c r="B105" s="14" t="s">
        <v>134</v>
      </c>
      <c r="C105" s="30" t="s">
        <v>141</v>
      </c>
      <c r="D105" s="34" t="s">
        <v>228</v>
      </c>
      <c r="E105" s="56">
        <v>471</v>
      </c>
    </row>
    <row r="106" spans="2:5" s="3" customFormat="1" x14ac:dyDescent="0.25">
      <c r="B106" s="14" t="s">
        <v>134</v>
      </c>
      <c r="C106" s="30" t="s">
        <v>142</v>
      </c>
      <c r="D106" s="34" t="s">
        <v>229</v>
      </c>
      <c r="E106" s="56">
        <v>1886</v>
      </c>
    </row>
    <row r="107" spans="2:5" s="3" customFormat="1" x14ac:dyDescent="0.25">
      <c r="B107" s="14" t="s">
        <v>134</v>
      </c>
      <c r="C107" s="30" t="s">
        <v>143</v>
      </c>
      <c r="D107" s="34" t="s">
        <v>230</v>
      </c>
      <c r="E107" s="56">
        <v>2770</v>
      </c>
    </row>
    <row r="108" spans="2:5" s="3" customFormat="1" x14ac:dyDescent="0.25">
      <c r="B108" s="14" t="s">
        <v>134</v>
      </c>
      <c r="C108" s="30" t="s">
        <v>144</v>
      </c>
      <c r="D108" s="36" t="s">
        <v>231</v>
      </c>
      <c r="E108" s="56">
        <v>1338</v>
      </c>
    </row>
    <row r="109" spans="2:5" s="3" customFormat="1" x14ac:dyDescent="0.25">
      <c r="B109" s="14" t="s">
        <v>134</v>
      </c>
      <c r="C109" s="30" t="s">
        <v>145</v>
      </c>
      <c r="D109" s="36" t="s">
        <v>232</v>
      </c>
      <c r="E109" s="56">
        <v>16827</v>
      </c>
    </row>
    <row r="110" spans="2:5" s="3" customFormat="1" x14ac:dyDescent="0.25">
      <c r="B110" s="14" t="s">
        <v>134</v>
      </c>
      <c r="C110" s="30" t="s">
        <v>146</v>
      </c>
      <c r="D110" s="36" t="s">
        <v>186</v>
      </c>
      <c r="E110" s="56">
        <v>8033</v>
      </c>
    </row>
    <row r="111" spans="2:5" s="3" customFormat="1" x14ac:dyDescent="0.25">
      <c r="B111" s="14" t="s">
        <v>134</v>
      </c>
      <c r="C111" s="30" t="s">
        <v>147</v>
      </c>
      <c r="D111" s="36" t="s">
        <v>233</v>
      </c>
      <c r="E111" s="56">
        <v>4831</v>
      </c>
    </row>
    <row r="112" spans="2:5" s="3" customFormat="1" x14ac:dyDescent="0.25">
      <c r="B112" s="14" t="s">
        <v>134</v>
      </c>
      <c r="C112" s="30" t="s">
        <v>64</v>
      </c>
      <c r="D112" s="36" t="s">
        <v>234</v>
      </c>
      <c r="E112" s="56">
        <f>E113</f>
        <v>48</v>
      </c>
    </row>
    <row r="113" spans="2:5" s="3" customFormat="1" x14ac:dyDescent="0.25">
      <c r="B113" s="27" t="s">
        <v>134</v>
      </c>
      <c r="C113" s="32" t="s">
        <v>65</v>
      </c>
      <c r="D113" s="37" t="s">
        <v>235</v>
      </c>
      <c r="E113" s="66">
        <v>48</v>
      </c>
    </row>
    <row r="114" spans="2:5" s="3" customFormat="1" ht="25.5" x14ac:dyDescent="0.25">
      <c r="B114" s="14" t="s">
        <v>134</v>
      </c>
      <c r="C114" s="30" t="s">
        <v>66</v>
      </c>
      <c r="D114" s="36" t="s">
        <v>236</v>
      </c>
      <c r="E114" s="56">
        <v>2031</v>
      </c>
    </row>
    <row r="115" spans="2:5" s="3" customFormat="1" x14ac:dyDescent="0.25">
      <c r="B115" s="14" t="s">
        <v>134</v>
      </c>
      <c r="C115" s="30" t="s">
        <v>67</v>
      </c>
      <c r="D115" s="36" t="s">
        <v>68</v>
      </c>
      <c r="E115" s="56">
        <f>SUM(E116:E121)</f>
        <v>203823</v>
      </c>
    </row>
    <row r="116" spans="2:5" x14ac:dyDescent="0.25">
      <c r="B116" s="27" t="s">
        <v>134</v>
      </c>
      <c r="C116" s="32" t="s">
        <v>69</v>
      </c>
      <c r="D116" s="37" t="s">
        <v>237</v>
      </c>
      <c r="E116" s="66">
        <v>1045</v>
      </c>
    </row>
    <row r="117" spans="2:5" x14ac:dyDescent="0.25">
      <c r="B117" s="27" t="s">
        <v>134</v>
      </c>
      <c r="C117" s="32" t="s">
        <v>70</v>
      </c>
      <c r="D117" s="35" t="s">
        <v>169</v>
      </c>
      <c r="E117" s="66">
        <v>1314</v>
      </c>
    </row>
    <row r="118" spans="2:5" x14ac:dyDescent="0.25">
      <c r="B118" s="27" t="s">
        <v>134</v>
      </c>
      <c r="C118" s="32" t="s">
        <v>71</v>
      </c>
      <c r="D118" s="35" t="s">
        <v>238</v>
      </c>
      <c r="E118" s="66">
        <v>3099</v>
      </c>
    </row>
    <row r="119" spans="2:5" x14ac:dyDescent="0.25">
      <c r="B119" s="27" t="s">
        <v>134</v>
      </c>
      <c r="C119" s="32" t="s">
        <v>72</v>
      </c>
      <c r="D119" s="35" t="s">
        <v>73</v>
      </c>
      <c r="E119" s="66">
        <v>2587</v>
      </c>
    </row>
    <row r="120" spans="2:5" x14ac:dyDescent="0.25">
      <c r="B120" s="27" t="s">
        <v>134</v>
      </c>
      <c r="C120" s="32" t="s">
        <v>74</v>
      </c>
      <c r="D120" s="35" t="s">
        <v>254</v>
      </c>
      <c r="E120" s="66">
        <v>45</v>
      </c>
    </row>
    <row r="121" spans="2:5" x14ac:dyDescent="0.25">
      <c r="B121" s="27" t="s">
        <v>134</v>
      </c>
      <c r="C121" s="32" t="s">
        <v>75</v>
      </c>
      <c r="D121" s="35" t="s">
        <v>164</v>
      </c>
      <c r="E121" s="66">
        <v>195733</v>
      </c>
    </row>
    <row r="122" spans="2:5" x14ac:dyDescent="0.25">
      <c r="B122" s="14" t="s">
        <v>134</v>
      </c>
      <c r="C122" s="30">
        <v>30</v>
      </c>
      <c r="D122" s="34" t="s">
        <v>187</v>
      </c>
      <c r="E122" s="56">
        <f>E123</f>
        <v>6</v>
      </c>
    </row>
    <row r="123" spans="2:5" x14ac:dyDescent="0.25">
      <c r="B123" s="14" t="s">
        <v>134</v>
      </c>
      <c r="C123" s="14" t="s">
        <v>76</v>
      </c>
      <c r="D123" s="22" t="s">
        <v>239</v>
      </c>
      <c r="E123" s="56">
        <f>E124</f>
        <v>6</v>
      </c>
    </row>
    <row r="124" spans="2:5" x14ac:dyDescent="0.25">
      <c r="B124" s="27" t="s">
        <v>134</v>
      </c>
      <c r="C124" s="11" t="s">
        <v>77</v>
      </c>
      <c r="D124" s="38" t="s">
        <v>240</v>
      </c>
      <c r="E124" s="66">
        <v>6</v>
      </c>
    </row>
    <row r="125" spans="2:5" ht="25.5" x14ac:dyDescent="0.25">
      <c r="B125" s="14" t="s">
        <v>134</v>
      </c>
      <c r="C125" s="14" t="s">
        <v>78</v>
      </c>
      <c r="D125" s="15" t="s">
        <v>183</v>
      </c>
      <c r="E125" s="56">
        <f>E126+E130+E133</f>
        <v>6147</v>
      </c>
    </row>
    <row r="126" spans="2:5" x14ac:dyDescent="0.25">
      <c r="B126" s="14" t="s">
        <v>134</v>
      </c>
      <c r="C126" s="14" t="s">
        <v>79</v>
      </c>
      <c r="D126" s="15" t="s">
        <v>80</v>
      </c>
      <c r="E126" s="56">
        <f>SUM(E127:E129)</f>
        <v>2900</v>
      </c>
    </row>
    <row r="127" spans="2:5" x14ac:dyDescent="0.25">
      <c r="B127" s="27" t="s">
        <v>134</v>
      </c>
      <c r="C127" s="11" t="s">
        <v>81</v>
      </c>
      <c r="D127" s="38" t="s">
        <v>241</v>
      </c>
      <c r="E127" s="66">
        <v>636</v>
      </c>
    </row>
    <row r="128" spans="2:5" x14ac:dyDescent="0.25">
      <c r="B128" s="27" t="s">
        <v>134</v>
      </c>
      <c r="C128" s="11" t="s">
        <v>82</v>
      </c>
      <c r="D128" s="38" t="s">
        <v>242</v>
      </c>
      <c r="E128" s="66">
        <v>2079</v>
      </c>
    </row>
    <row r="129" spans="2:5" x14ac:dyDescent="0.25">
      <c r="B129" s="27" t="s">
        <v>134</v>
      </c>
      <c r="C129" s="11" t="s">
        <v>83</v>
      </c>
      <c r="D129" s="38" t="s">
        <v>84</v>
      </c>
      <c r="E129" s="66">
        <v>185</v>
      </c>
    </row>
    <row r="130" spans="2:5" x14ac:dyDescent="0.25">
      <c r="B130" s="14" t="s">
        <v>134</v>
      </c>
      <c r="C130" s="14" t="s">
        <v>148</v>
      </c>
      <c r="D130" s="15" t="s">
        <v>243</v>
      </c>
      <c r="E130" s="56">
        <f>E131+E132</f>
        <v>2429</v>
      </c>
    </row>
    <row r="131" spans="2:5" x14ac:dyDescent="0.25">
      <c r="B131" s="27" t="s">
        <v>134</v>
      </c>
      <c r="C131" s="11" t="s">
        <v>149</v>
      </c>
      <c r="D131" s="38" t="s">
        <v>241</v>
      </c>
      <c r="E131" s="66">
        <v>243</v>
      </c>
    </row>
    <row r="132" spans="2:5" x14ac:dyDescent="0.25">
      <c r="B132" s="27" t="s">
        <v>134</v>
      </c>
      <c r="C132" s="11" t="s">
        <v>150</v>
      </c>
      <c r="D132" s="38" t="s">
        <v>242</v>
      </c>
      <c r="E132" s="66">
        <v>2186</v>
      </c>
    </row>
    <row r="133" spans="2:5" x14ac:dyDescent="0.25">
      <c r="B133" s="14" t="s">
        <v>134</v>
      </c>
      <c r="C133" s="14" t="s">
        <v>85</v>
      </c>
      <c r="D133" s="15" t="s">
        <v>86</v>
      </c>
      <c r="E133" s="56">
        <f>E134</f>
        <v>818</v>
      </c>
    </row>
    <row r="134" spans="2:5" x14ac:dyDescent="0.25">
      <c r="B134" s="27" t="s">
        <v>134</v>
      </c>
      <c r="C134" s="11" t="s">
        <v>87</v>
      </c>
      <c r="D134" s="38" t="s">
        <v>84</v>
      </c>
      <c r="E134" s="66">
        <v>818</v>
      </c>
    </row>
    <row r="135" spans="2:5" ht="38.25" x14ac:dyDescent="0.25">
      <c r="B135" s="64" t="s">
        <v>134</v>
      </c>
      <c r="C135" s="64" t="s">
        <v>135</v>
      </c>
      <c r="D135" s="15" t="s">
        <v>184</v>
      </c>
      <c r="E135" s="56">
        <f>E136</f>
        <v>211</v>
      </c>
    </row>
    <row r="136" spans="2:5" x14ac:dyDescent="0.25">
      <c r="B136" s="74" t="s">
        <v>134</v>
      </c>
      <c r="C136" s="75" t="s">
        <v>151</v>
      </c>
      <c r="D136" s="17" t="s">
        <v>244</v>
      </c>
      <c r="E136" s="56">
        <f>SUM(E137:E138)</f>
        <v>211</v>
      </c>
    </row>
    <row r="137" spans="2:5" x14ac:dyDescent="0.25">
      <c r="B137" s="76" t="s">
        <v>134</v>
      </c>
      <c r="C137" s="77" t="s">
        <v>152</v>
      </c>
      <c r="D137" s="38" t="s">
        <v>242</v>
      </c>
      <c r="E137" s="78">
        <v>172</v>
      </c>
    </row>
    <row r="138" spans="2:5" x14ac:dyDescent="0.25">
      <c r="B138" s="53" t="s">
        <v>134</v>
      </c>
      <c r="C138" s="65" t="s">
        <v>153</v>
      </c>
      <c r="D138" s="38" t="s">
        <v>84</v>
      </c>
      <c r="E138" s="66">
        <v>39</v>
      </c>
    </row>
    <row r="139" spans="2:5" x14ac:dyDescent="0.25">
      <c r="B139" s="14" t="s">
        <v>134</v>
      </c>
      <c r="C139" s="14" t="s">
        <v>88</v>
      </c>
      <c r="D139" s="22" t="s">
        <v>89</v>
      </c>
      <c r="E139" s="56">
        <f>E140</f>
        <v>352185</v>
      </c>
    </row>
    <row r="140" spans="2:5" x14ac:dyDescent="0.25">
      <c r="B140" s="14" t="s">
        <v>134</v>
      </c>
      <c r="C140" s="14" t="s">
        <v>90</v>
      </c>
      <c r="D140" s="22" t="s">
        <v>119</v>
      </c>
      <c r="E140" s="56">
        <f>E141</f>
        <v>352185</v>
      </c>
    </row>
    <row r="141" spans="2:5" x14ac:dyDescent="0.25">
      <c r="B141" s="14" t="s">
        <v>134</v>
      </c>
      <c r="C141" s="14" t="s">
        <v>91</v>
      </c>
      <c r="D141" s="22" t="s">
        <v>92</v>
      </c>
      <c r="E141" s="56">
        <f>SUM(E142:E145)</f>
        <v>352185</v>
      </c>
    </row>
    <row r="142" spans="2:5" x14ac:dyDescent="0.25">
      <c r="B142" s="27" t="s">
        <v>134</v>
      </c>
      <c r="C142" s="39" t="s">
        <v>93</v>
      </c>
      <c r="D142" s="38" t="s">
        <v>199</v>
      </c>
      <c r="E142" s="66">
        <v>210146</v>
      </c>
    </row>
    <row r="143" spans="2:5" x14ac:dyDescent="0.25">
      <c r="B143" s="27" t="s">
        <v>134</v>
      </c>
      <c r="C143" s="39" t="s">
        <v>94</v>
      </c>
      <c r="D143" s="38" t="s">
        <v>188</v>
      </c>
      <c r="E143" s="66">
        <v>136104</v>
      </c>
    </row>
    <row r="144" spans="2:5" x14ac:dyDescent="0.25">
      <c r="B144" s="27" t="s">
        <v>134</v>
      </c>
      <c r="C144" s="39" t="s">
        <v>95</v>
      </c>
      <c r="D144" s="38" t="s">
        <v>245</v>
      </c>
      <c r="E144" s="66">
        <v>1811</v>
      </c>
    </row>
    <row r="145" spans="2:5" x14ac:dyDescent="0.25">
      <c r="B145" s="27" t="s">
        <v>134</v>
      </c>
      <c r="C145" s="39" t="s">
        <v>96</v>
      </c>
      <c r="D145" s="38" t="s">
        <v>154</v>
      </c>
      <c r="E145" s="66">
        <v>4124</v>
      </c>
    </row>
    <row r="146" spans="2:5" x14ac:dyDescent="0.25">
      <c r="B146" s="14" t="s">
        <v>134</v>
      </c>
      <c r="C146" s="14"/>
      <c r="D146" s="22" t="s">
        <v>97</v>
      </c>
      <c r="E146" s="56">
        <f>E147+E162</f>
        <v>134693</v>
      </c>
    </row>
    <row r="147" spans="2:5" x14ac:dyDescent="0.25">
      <c r="B147" s="14" t="s">
        <v>134</v>
      </c>
      <c r="C147" s="14" t="s">
        <v>16</v>
      </c>
      <c r="D147" s="22" t="s">
        <v>203</v>
      </c>
      <c r="E147" s="56">
        <f>E148+E157</f>
        <v>133693</v>
      </c>
    </row>
    <row r="148" spans="2:5" x14ac:dyDescent="0.25">
      <c r="B148" s="14" t="s">
        <v>134</v>
      </c>
      <c r="C148" s="14" t="s">
        <v>10</v>
      </c>
      <c r="D148" s="22" t="s">
        <v>11</v>
      </c>
      <c r="E148" s="56">
        <f>E149+E152+E155</f>
        <v>50299</v>
      </c>
    </row>
    <row r="149" spans="2:5" x14ac:dyDescent="0.25">
      <c r="B149" s="14" t="s">
        <v>134</v>
      </c>
      <c r="C149" s="14" t="s">
        <v>98</v>
      </c>
      <c r="D149" s="26" t="s">
        <v>189</v>
      </c>
      <c r="E149" s="56">
        <f t="shared" ref="E149" si="2">E150</f>
        <v>500</v>
      </c>
    </row>
    <row r="150" spans="2:5" x14ac:dyDescent="0.25">
      <c r="B150" s="14" t="s">
        <v>134</v>
      </c>
      <c r="C150" s="14" t="s">
        <v>67</v>
      </c>
      <c r="D150" s="15" t="s">
        <v>68</v>
      </c>
      <c r="E150" s="56">
        <f>E151</f>
        <v>500</v>
      </c>
    </row>
    <row r="151" spans="2:5" x14ac:dyDescent="0.25">
      <c r="B151" s="27" t="s">
        <v>134</v>
      </c>
      <c r="C151" s="11" t="s">
        <v>75</v>
      </c>
      <c r="D151" s="12" t="s">
        <v>164</v>
      </c>
      <c r="E151" s="66">
        <v>500</v>
      </c>
    </row>
    <row r="152" spans="2:5" ht="25.5" x14ac:dyDescent="0.25">
      <c r="B152" s="14" t="s">
        <v>134</v>
      </c>
      <c r="C152" s="14" t="s">
        <v>78</v>
      </c>
      <c r="D152" s="15" t="s">
        <v>183</v>
      </c>
      <c r="E152" s="56">
        <f>E154</f>
        <v>14369</v>
      </c>
    </row>
    <row r="153" spans="2:5" x14ac:dyDescent="0.25">
      <c r="B153" s="14" t="s">
        <v>134</v>
      </c>
      <c r="C153" s="16" t="s">
        <v>79</v>
      </c>
      <c r="D153" s="17" t="s">
        <v>80</v>
      </c>
      <c r="E153" s="56">
        <f>E154</f>
        <v>14369</v>
      </c>
    </row>
    <row r="154" spans="2:5" x14ac:dyDescent="0.25">
      <c r="B154" s="27" t="s">
        <v>134</v>
      </c>
      <c r="C154" s="11" t="s">
        <v>83</v>
      </c>
      <c r="D154" s="38" t="s">
        <v>84</v>
      </c>
      <c r="E154" s="66">
        <v>14369</v>
      </c>
    </row>
    <row r="155" spans="2:5" ht="25.5" x14ac:dyDescent="0.25">
      <c r="B155" s="14" t="s">
        <v>134</v>
      </c>
      <c r="C155" s="64" t="s">
        <v>99</v>
      </c>
      <c r="D155" s="15" t="s">
        <v>202</v>
      </c>
      <c r="E155" s="56">
        <f>E156</f>
        <v>35430</v>
      </c>
    </row>
    <row r="156" spans="2:5" x14ac:dyDescent="0.25">
      <c r="B156" s="53" t="s">
        <v>134</v>
      </c>
      <c r="C156" s="65" t="s">
        <v>118</v>
      </c>
      <c r="D156" s="12" t="s">
        <v>246</v>
      </c>
      <c r="E156" s="66">
        <v>35430</v>
      </c>
    </row>
    <row r="157" spans="2:5" x14ac:dyDescent="0.25">
      <c r="B157" s="14" t="s">
        <v>134</v>
      </c>
      <c r="C157" s="14" t="s">
        <v>88</v>
      </c>
      <c r="D157" s="15" t="s">
        <v>13</v>
      </c>
      <c r="E157" s="56">
        <f>E158</f>
        <v>83394</v>
      </c>
    </row>
    <row r="158" spans="2:5" x14ac:dyDescent="0.25">
      <c r="B158" s="14" t="s">
        <v>134</v>
      </c>
      <c r="C158" s="14" t="s">
        <v>90</v>
      </c>
      <c r="D158" s="15" t="s">
        <v>119</v>
      </c>
      <c r="E158" s="56">
        <f>E159</f>
        <v>83394</v>
      </c>
    </row>
    <row r="159" spans="2:5" s="44" customFormat="1" x14ac:dyDescent="0.25">
      <c r="B159" s="14" t="s">
        <v>134</v>
      </c>
      <c r="C159" s="16" t="s">
        <v>91</v>
      </c>
      <c r="D159" s="17" t="s">
        <v>92</v>
      </c>
      <c r="E159" s="56">
        <f>E160+E161</f>
        <v>83394</v>
      </c>
    </row>
    <row r="160" spans="2:5" x14ac:dyDescent="0.25">
      <c r="B160" s="27" t="s">
        <v>134</v>
      </c>
      <c r="C160" s="11" t="s">
        <v>93</v>
      </c>
      <c r="D160" s="12" t="s">
        <v>199</v>
      </c>
      <c r="E160" s="66">
        <v>83067</v>
      </c>
    </row>
    <row r="161" spans="2:5" x14ac:dyDescent="0.25">
      <c r="B161" s="27" t="s">
        <v>134</v>
      </c>
      <c r="C161" s="11" t="s">
        <v>96</v>
      </c>
      <c r="D161" s="12" t="s">
        <v>8</v>
      </c>
      <c r="E161" s="66">
        <v>327</v>
      </c>
    </row>
    <row r="162" spans="2:5" x14ac:dyDescent="0.25">
      <c r="B162" s="14" t="s">
        <v>155</v>
      </c>
      <c r="C162" s="14" t="s">
        <v>100</v>
      </c>
      <c r="D162" s="15" t="s">
        <v>247</v>
      </c>
      <c r="E162" s="56">
        <f t="shared" ref="E162:E164" si="3">E163</f>
        <v>1000</v>
      </c>
    </row>
    <row r="163" spans="2:5" x14ac:dyDescent="0.25">
      <c r="B163" s="14" t="s">
        <v>155</v>
      </c>
      <c r="C163" s="14" t="s">
        <v>10</v>
      </c>
      <c r="D163" s="15" t="s">
        <v>11</v>
      </c>
      <c r="E163" s="56">
        <f t="shared" si="3"/>
        <v>1000</v>
      </c>
    </row>
    <row r="164" spans="2:5" x14ac:dyDescent="0.25">
      <c r="B164" s="14" t="s">
        <v>155</v>
      </c>
      <c r="C164" s="14" t="s">
        <v>98</v>
      </c>
      <c r="D164" s="15" t="s">
        <v>189</v>
      </c>
      <c r="E164" s="56">
        <f t="shared" si="3"/>
        <v>1000</v>
      </c>
    </row>
    <row r="165" spans="2:5" x14ac:dyDescent="0.25">
      <c r="B165" s="27" t="s">
        <v>155</v>
      </c>
      <c r="C165" s="11" t="s">
        <v>147</v>
      </c>
      <c r="D165" s="12" t="s">
        <v>248</v>
      </c>
      <c r="E165" s="66">
        <v>1000</v>
      </c>
    </row>
    <row r="166" spans="2:5" x14ac:dyDescent="0.25">
      <c r="B166" s="14" t="s">
        <v>134</v>
      </c>
      <c r="C166" s="14"/>
      <c r="D166" s="15" t="s">
        <v>101</v>
      </c>
      <c r="E166" s="56">
        <f t="shared" ref="E166:E167" si="4">E167</f>
        <v>424</v>
      </c>
    </row>
    <row r="167" spans="2:5" x14ac:dyDescent="0.25">
      <c r="B167" s="14" t="s">
        <v>134</v>
      </c>
      <c r="C167" s="14" t="s">
        <v>16</v>
      </c>
      <c r="D167" s="15" t="s">
        <v>203</v>
      </c>
      <c r="E167" s="56">
        <f t="shared" si="4"/>
        <v>424</v>
      </c>
    </row>
    <row r="168" spans="2:5" x14ac:dyDescent="0.25">
      <c r="B168" s="14" t="s">
        <v>134</v>
      </c>
      <c r="C168" s="14" t="s">
        <v>10</v>
      </c>
      <c r="D168" s="15" t="s">
        <v>11</v>
      </c>
      <c r="E168" s="56">
        <f>E169</f>
        <v>424</v>
      </c>
    </row>
    <row r="169" spans="2:5" ht="25.5" x14ac:dyDescent="0.25">
      <c r="B169" s="14" t="s">
        <v>134</v>
      </c>
      <c r="C169" s="14" t="s">
        <v>78</v>
      </c>
      <c r="D169" s="71" t="s">
        <v>183</v>
      </c>
      <c r="E169" s="79">
        <f t="shared" ref="E169:E170" si="5">E170</f>
        <v>424</v>
      </c>
    </row>
    <row r="170" spans="2:5" x14ac:dyDescent="0.25">
      <c r="B170" s="14" t="s">
        <v>134</v>
      </c>
      <c r="C170" s="16" t="s">
        <v>102</v>
      </c>
      <c r="D170" s="80" t="s">
        <v>249</v>
      </c>
      <c r="E170" s="79">
        <f t="shared" si="5"/>
        <v>424</v>
      </c>
    </row>
    <row r="171" spans="2:5" x14ac:dyDescent="0.25">
      <c r="B171" s="27" t="s">
        <v>134</v>
      </c>
      <c r="C171" s="11" t="s">
        <v>115</v>
      </c>
      <c r="D171" s="81" t="s">
        <v>242</v>
      </c>
      <c r="E171" s="82">
        <v>424</v>
      </c>
    </row>
    <row r="172" spans="2:5" x14ac:dyDescent="0.25">
      <c r="B172" s="54" t="s">
        <v>134</v>
      </c>
      <c r="C172" s="18" t="s">
        <v>116</v>
      </c>
      <c r="D172" s="55" t="s">
        <v>117</v>
      </c>
      <c r="E172" s="57">
        <v>-354000</v>
      </c>
    </row>
    <row r="173" spans="2:5" x14ac:dyDescent="0.25">
      <c r="B173" s="13"/>
      <c r="C173" s="13"/>
      <c r="D173" s="41"/>
    </row>
    <row r="174" spans="2:5" x14ac:dyDescent="0.25">
      <c r="B174" s="58" t="s">
        <v>156</v>
      </c>
      <c r="C174" s="13"/>
      <c r="D174" s="41"/>
    </row>
    <row r="175" spans="2:5" x14ac:dyDescent="0.25">
      <c r="B175" s="13" t="s">
        <v>157</v>
      </c>
      <c r="C175" s="13"/>
      <c r="D175" s="41"/>
    </row>
    <row r="176" spans="2:5" x14ac:dyDescent="0.25">
      <c r="B176" s="13" t="s">
        <v>158</v>
      </c>
      <c r="C176" s="41"/>
      <c r="D176" s="13"/>
    </row>
    <row r="177" spans="2:4" x14ac:dyDescent="0.25">
      <c r="B177" s="13"/>
      <c r="C177" s="41"/>
      <c r="D177" s="13"/>
    </row>
    <row r="178" spans="2:4" x14ac:dyDescent="0.25">
      <c r="B178" s="13"/>
      <c r="C178" s="41"/>
      <c r="D178" s="41"/>
    </row>
    <row r="179" spans="2:4" x14ac:dyDescent="0.25">
      <c r="B179" s="13"/>
      <c r="C179" s="41"/>
      <c r="D179" s="41"/>
    </row>
    <row r="180" spans="2:4" x14ac:dyDescent="0.25">
      <c r="B180" s="13"/>
      <c r="C180" s="41"/>
      <c r="D180" s="41"/>
    </row>
    <row r="181" spans="2:4" x14ac:dyDescent="0.25">
      <c r="B181" s="13"/>
      <c r="C181" s="40"/>
      <c r="D181" s="40"/>
    </row>
    <row r="182" spans="2:4" x14ac:dyDescent="0.25">
      <c r="B182" s="13"/>
      <c r="C182" s="40"/>
      <c r="D182" s="40"/>
    </row>
    <row r="183" spans="2:4" x14ac:dyDescent="0.25">
      <c r="B183" s="13"/>
      <c r="C183" s="40"/>
      <c r="D183" s="40"/>
    </row>
    <row r="184" spans="2:4" x14ac:dyDescent="0.25">
      <c r="B184" s="13"/>
      <c r="C184" s="40"/>
      <c r="D184" s="40"/>
    </row>
    <row r="185" spans="2:4" x14ac:dyDescent="0.25">
      <c r="B185" s="13"/>
      <c r="C185" s="13"/>
      <c r="D185" s="42"/>
    </row>
    <row r="186" spans="2:4" x14ac:dyDescent="0.25">
      <c r="B186" s="13"/>
      <c r="C186" s="13"/>
      <c r="D186" s="13"/>
    </row>
    <row r="187" spans="2:4" x14ac:dyDescent="0.25">
      <c r="B187" s="13"/>
      <c r="C187" s="13"/>
      <c r="D187" s="13"/>
    </row>
    <row r="188" spans="2:4" x14ac:dyDescent="0.25">
      <c r="B188" s="13"/>
      <c r="C188" s="13"/>
      <c r="D188" s="13"/>
    </row>
    <row r="189" spans="2:4" x14ac:dyDescent="0.25">
      <c r="B189" s="13"/>
      <c r="C189" s="13"/>
      <c r="D189" s="13"/>
    </row>
    <row r="190" spans="2:4" x14ac:dyDescent="0.25">
      <c r="B190" s="13"/>
      <c r="C190" s="13"/>
      <c r="D190" s="13"/>
    </row>
    <row r="191" spans="2:4" x14ac:dyDescent="0.25">
      <c r="B191" s="13"/>
      <c r="C191" s="13"/>
      <c r="D191" s="13"/>
    </row>
  </sheetData>
  <mergeCells count="3">
    <mergeCell ref="B2:C2"/>
    <mergeCell ref="B4:E4"/>
    <mergeCell ref="B5:E5"/>
  </mergeCells>
  <pageMargins left="0.7" right="0.7" top="0.75" bottom="0.75" header="0.3" footer="0.3"/>
  <pageSetup scale="94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BvC an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2016-09-15T08:02:51Z</dcterms:modified>
</cp:coreProperties>
</file>