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8775" windowHeight="4320"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Tonne-kilometres" sheetId="6" r:id="rId6"/>
    <sheet name="Management" sheetId="7" r:id="rId7"/>
    <sheet name="MS specific content" sheetId="8" r:id="rId8"/>
    <sheet name="EUwideConstants" sheetId="9" state="hidden" r:id="rId9"/>
    <sheet name="MSParameters" sheetId="10" state="hidden" r:id="rId10"/>
    <sheet name="Translations" sheetId="11" state="hidden" r:id="rId11"/>
    <sheet name="VersionDocumentation" sheetId="12" state="hidden" r:id="rId12"/>
  </sheets>
  <definedNames>
    <definedName name="aviationauthorities">'EUwideConstants'!$A$496:$A$611</definedName>
    <definedName name="BooleanValues">'EUwideConstants'!$A$382:$A$385</definedName>
    <definedName name="CNTR_Commercial">'Identification and description'!$M$68</definedName>
    <definedName name="CNTR_MBrequired">'Tonne-kilometres'!$M$58</definedName>
    <definedName name="CNTR_PrimaryMP">'Identification and description'!$M$13</definedName>
    <definedName name="CNTR_TierPassenger">'Tonne-kilometres'!$M$39</definedName>
    <definedName name="CNTR_UpdateOrNew">'Identification and description'!$M$15</definedName>
    <definedName name="commissiontool">'EUwideConstants'!$A$466:$A$468</definedName>
    <definedName name="CompetentAuthorities">'EUwideConstants'!$A$475:$A$492</definedName>
    <definedName name="DensMethod">'EUwideConstants'!$A$445:$A$448</definedName>
    <definedName name="_xlnm.Print_Area" localSheetId="0">'Contents'!$A$1:$I$43</definedName>
    <definedName name="_xlnm.Print_Area" localSheetId="4">'Emission sources'!$B$2:$N$74</definedName>
    <definedName name="_xlnm.Print_Area" localSheetId="1">'Guidelines and conditions'!$A$1:$L$87</definedName>
    <definedName name="_xlnm.Print_Area" localSheetId="3">'Identification and description'!$B$2:$K$105</definedName>
    <definedName name="_xlnm.Print_Area" localSheetId="6">'Management'!$A$1:$J$157</definedName>
    <definedName name="_xlnm.Print_Area" localSheetId="2">'MPversions'!$A$1:$M$38</definedName>
    <definedName name="_xlnm.Print_Area" localSheetId="7">'MS specific content'!$A:$J</definedName>
    <definedName name="_xlnm.Print_Area" localSheetId="5">'Tonne-kilometres'!$B$2:$K$80</definedName>
    <definedName name="_xlnm.Print_Area" localSheetId="11">'VersionDocumentation'!$A$1:$E$93</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<sst xmlns="http://schemas.openxmlformats.org/spreadsheetml/2006/main" count="1125" uniqueCount="1036">
  <si>
    <t>If you measure the mass of passengers and checked baggage, you should include here details of the measuring equipment used.</t>
  </si>
  <si>
    <t>Payload (Freight and Mail)</t>
  </si>
  <si>
    <t xml:space="preserve">(d) </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</si>
  <si>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</si>
  <si>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</si>
  <si>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</si>
  <si>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</si>
  <si>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</si>
  <si>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</si>
  <si>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</si>
  <si>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TONNE-KILOMETRE DATA PROVISION</t>
  </si>
  <si>
    <t>Please provide details about the systems and procedures you have in place to determine aerodrome location information:</t>
  </si>
  <si>
    <t>Tier 2 - Mass contained in Mass and Balance documentation</t>
  </si>
  <si>
    <t>Tier 1 - Default 100 kg/passenger including checked baggage</t>
  </si>
  <si>
    <t>-</t>
  </si>
  <si>
    <t>Tier 1: use of a default value of 100 kg for each passenger including their checked baggage</t>
  </si>
  <si>
    <t xml:space="preserve">Tier 2: use of the mass for passengers and checked baggage contained in the mass and balance documentation for each flight </t>
  </si>
  <si>
    <t>EUconst_PassengerTiers</t>
  </si>
  <si>
    <t>EUconst_Messages6d</t>
  </si>
  <si>
    <t>Please continue input in section 6(e).</t>
  </si>
  <si>
    <t>Please go to section 6(f).</t>
  </si>
  <si>
    <t>EUconst_ConfirmPayloadConditions</t>
  </si>
  <si>
    <t>Actual mail and freight mass will exclude the tare weight of freight containers, freight pallets and the service weight.</t>
  </si>
  <si>
    <t>Please provide details about the procedures for determining whether flights are covered by Annex I of the Directive, ensuring completeness and avoiding double counting.</t>
  </si>
  <si>
    <t xml:space="preserve">(e) </t>
  </si>
  <si>
    <t>UncertTierResult</t>
  </si>
  <si>
    <t>NCV, EF &amp; bio</t>
  </si>
  <si>
    <t>ManSys</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</si>
  <si>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</si>
  <si>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</si>
  <si>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</si>
  <si>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</si>
  <si>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</si>
  <si>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</si>
  <si>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</si>
  <si>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</si>
  <si>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</si>
  <si>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</si>
  <si>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</si>
  <si>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</si>
  <si>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</si>
  <si>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</si>
  <si>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</si>
  <si>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</si>
  <si>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</si>
  <si>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</si>
  <si>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</si>
  <si>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</si>
  <si>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</si>
  <si>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</si>
  <si>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</si>
  <si>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</si>
  <si>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</si>
  <si>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</si>
  <si>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</si>
  <si>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</si>
  <si>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Control Activities</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</si>
  <si>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</si>
  <si>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</si>
  <si>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</si>
  <si>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</si>
  <si>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</si>
  <si>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</si>
  <si>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</si>
  <si>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</si>
  <si>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</si>
  <si>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</si>
  <si>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</si>
  <si>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</si>
  <si>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</si>
  <si>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</si>
  <si>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</si>
  <si>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</si>
  <si>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</si>
  <si>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</si>
  <si>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</si>
  <si>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</si>
  <si>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</si>
  <si>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</si>
  <si>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</si>
  <si>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</si>
  <si>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</si>
  <si>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</si>
  <si>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</si>
  <si>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</si>
  <si>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</si>
  <si>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</si>
  <si>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</si>
  <si>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</si>
  <si>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</si>
  <si>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</si>
  <si>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</si>
  <si>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</si>
  <si>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</si>
  <si>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</si>
  <si>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</si>
  <si>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</si>
  <si>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</si>
  <si>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</si>
  <si>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</si>
  <si>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</si>
  <si>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</si>
  <si>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</si>
  <si>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</si>
  <si>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</si>
  <si>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</si>
  <si>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</si>
  <si>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</si>
  <si>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</si>
  <si>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</si>
  <si>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</si>
  <si>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</si>
  <si>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</si>
  <si>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</si>
  <si>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</si>
  <si>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</si>
  <si>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</si>
  <si>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</si>
  <si>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</si>
  <si>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</si>
  <si>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</si>
  <si>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</si>
  <si>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</si>
  <si>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</si>
  <si>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</si>
  <si>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</si>
  <si>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</si>
  <si>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</si>
  <si>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</si>
  <si>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</si>
  <si>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</si>
  <si>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</si>
  <si>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</si>
  <si>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</si>
  <si>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</si>
  <si>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</si>
  <si>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</si>
  <si>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</si>
  <si>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</si>
  <si>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</si>
  <si>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</si>
  <si>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</si>
  <si>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</si>
  <si>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</si>
  <si>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</si>
  <si>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</si>
  <si>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</si>
  <si>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</si>
  <si>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</si>
  <si>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</si>
  <si>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</si>
  <si>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</si>
  <si>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</si>
  <si>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</si>
  <si>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</si>
  <si>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</si>
  <si>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</si>
  <si>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</si>
  <si>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</si>
  <si>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</si>
  <si>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</si>
  <si>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</si>
  <si>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</si>
  <si>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</si>
  <si>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</si>
  <si>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</si>
  <si>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</si>
  <si>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</si>
  <si>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</si>
  <si>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</si>
  <si>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</si>
  <si>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</si>
  <si>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</si>
  <si>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</si>
  <si>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</si>
  <si>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</si>
  <si>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t>Monitoring Plan versions</t>
  </si>
  <si>
    <t>First draft for third phase by UBA</t>
  </si>
  <si>
    <t>MONITORING PLAN FOR TONNE-KILOMETRE DATA</t>
  </si>
  <si>
    <t>&lt;&lt;&lt; If you have selected the annual emissions monitoring plan under 2(c), click here to proceed to section 3a &gt;&gt;&gt;</t>
  </si>
  <si>
    <t>Distance</t>
  </si>
  <si>
    <t>Payload</t>
  </si>
  <si>
    <t>Estimated number of aircraft to be operated</t>
  </si>
  <si>
    <t>Sub-type (optional input)</t>
  </si>
  <si>
    <t>Generic aircraft type 
(ICAO aircraft type designator)</t>
  </si>
  <si>
    <t>Number of aircraft operated at time of submission</t>
  </si>
  <si>
    <t>&lt;&lt;&lt;Click here to proceed to section 5 "Distance"&gt;&gt;&gt;</t>
  </si>
  <si>
    <t>Column</t>
  </si>
  <si>
    <t>for controls</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</si>
  <si>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</si>
  <si>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</si>
  <si>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 xml:space="preserve">(c) </t>
  </si>
  <si>
    <t>Please provide details about the systems and procedures you have in place to determine the Great Circle Distance between aerodrome pairs.</t>
  </si>
  <si>
    <t>Payload (Passengers and Checked Baggage)</t>
  </si>
  <si>
    <t xml:space="preserve">(a) </t>
  </si>
  <si>
    <t>Which method will you use for determining the mass of passengers and checked baggage?</t>
  </si>
  <si>
    <t>If you have chosen tier 2, please state the source of the Mass &amp; Balance data (e.g. as required by EU OPS (Regulation (EC) 3922/91), or other international flight regulations).</t>
  </si>
  <si>
    <t>Commission approved tools</t>
  </si>
  <si>
    <t>Small Emitters Tool - Eurocontrol's fuel consumption estimation tool</t>
  </si>
  <si>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</si>
  <si>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</si>
  <si>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</si>
  <si>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</si>
  <si>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</si>
  <si>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</si>
  <si>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</si>
  <si>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</si>
  <si>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</si>
  <si>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</si>
  <si>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</si>
  <si>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</si>
  <si>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</si>
  <si>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</si>
  <si>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</si>
  <si>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</si>
  <si>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</si>
  <si>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</si>
  <si>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</si>
  <si>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</si>
  <si>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</si>
  <si>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</si>
  <si>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</si>
  <si>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</si>
  <si>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</si>
  <si>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</si>
  <si>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</si>
  <si>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</si>
  <si>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</si>
  <si>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</si>
  <si>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</si>
  <si>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</si>
  <si>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</si>
  <si>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</si>
  <si>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</si>
  <si>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</si>
  <si>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</si>
  <si>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</si>
  <si>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</si>
  <si>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</si>
  <si>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</si>
  <si>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</si>
  <si>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</si>
  <si>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</si>
  <si>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</si>
  <si>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</si>
  <si>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</si>
  <si>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</si>
  <si>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</si>
  <si>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</si>
  <si>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</si>
  <si>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</si>
  <si>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</si>
  <si>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</si>
  <si>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</si>
  <si>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</si>
  <si>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</si>
  <si>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</si>
  <si>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</si>
  <si>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</si>
  <si>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</si>
  <si>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</si>
  <si>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</si>
  <si>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</si>
  <si>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</si>
  <si>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</si>
  <si>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</si>
  <si>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</si>
  <si>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</si>
  <si>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</si>
  <si>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</si>
  <si>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</si>
  <si>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</si>
  <si>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</si>
  <si>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</si>
  <si>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</si>
  <si>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</si>
  <si>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</si>
  <si>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</si>
  <si>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</si>
  <si>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</si>
  <si>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</si>
  <si>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</si>
  <si>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</si>
  <si>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</si>
  <si>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</si>
  <si>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</si>
  <si>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</si>
  <si>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</si>
  <si>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</si>
  <si>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</si>
  <si>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</si>
  <si>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</si>
  <si>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</si>
  <si>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</si>
  <si>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</si>
  <si>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</si>
  <si>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</si>
  <si>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</si>
  <si>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</si>
  <si>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</si>
  <si>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</si>
  <si>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</si>
  <si>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</si>
  <si>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</si>
  <si>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</si>
  <si>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</si>
  <si>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</si>
  <si>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</si>
  <si>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</si>
  <si>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</si>
  <si>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</si>
  <si>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</si>
  <si>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</si>
  <si>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</si>
  <si>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</si>
  <si>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</si>
  <si>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</si>
  <si>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</si>
  <si>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</si>
  <si>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</si>
  <si>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</si>
  <si>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</si>
  <si>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</si>
  <si>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</si>
  <si>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</si>
  <si>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</si>
  <si>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</si>
  <si>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</si>
  <si>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</si>
  <si>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</si>
  <si>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</si>
  <si>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</si>
  <si>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</si>
  <si>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</si>
  <si>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</si>
  <si>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</si>
  <si>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</si>
  <si>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</si>
  <si>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</si>
  <si>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</si>
  <si>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</si>
  <si>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</si>
  <si>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</si>
  <si>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</si>
  <si>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</si>
  <si>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</si>
  <si>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</si>
  <si>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</si>
  <si>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</si>
  <si>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</si>
  <si>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</si>
  <si>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</si>
  <si>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</si>
  <si>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</si>
  <si>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</si>
  <si>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</si>
  <si>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</si>
  <si>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</si>
  <si>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</si>
  <si>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</si>
  <si>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</si>
  <si>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</si>
  <si>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</si>
  <si>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</si>
  <si>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</si>
  <si>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</si>
  <si>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</si>
  <si>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</si>
  <si>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</si>
  <si>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</si>
  <si>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</si>
  <si>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</si>
  <si>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</si>
  <si>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</si>
  <si>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</si>
  <si>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</si>
  <si>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</si>
  <si>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</si>
  <si>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</si>
  <si>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</si>
  <si>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</si>
  <si>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</si>
  <si>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</si>
  <si>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</si>
  <si>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</si>
  <si>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</si>
  <si>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</si>
  <si>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</si>
  <si>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</si>
  <si>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</si>
  <si>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</si>
  <si>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</si>
  <si>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</si>
  <si>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</si>
  <si>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</si>
  <si>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</si>
  <si>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</si>
  <si>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</si>
  <si>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</si>
  <si>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</si>
  <si>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</si>
  <si>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</si>
  <si>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</si>
  <si>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</si>
  <si>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</si>
  <si>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</si>
  <si>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</si>
  <si>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</si>
  <si>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</si>
  <si>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</si>
  <si>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</si>
  <si>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</si>
  <si>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</si>
  <si>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</si>
  <si>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</si>
  <si>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</si>
  <si>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</si>
  <si>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</si>
  <si>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</si>
  <si>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</si>
  <si>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</si>
  <si>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</si>
  <si>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</si>
  <si>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</si>
  <si>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</si>
  <si>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</si>
  <si>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</si>
  <si>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</si>
  <si>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</si>
  <si>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</si>
  <si>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</si>
  <si>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</si>
  <si>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</si>
  <si>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</si>
  <si>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</si>
  <si>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</si>
  <si>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</si>
  <si>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</si>
  <si>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</si>
  <si>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</si>
  <si>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</si>
  <si>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</si>
  <si>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</si>
  <si>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</si>
  <si>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</si>
  <si>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</si>
  <si>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</si>
  <si>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</si>
  <si>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</si>
  <si>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</si>
  <si>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</si>
  <si>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</si>
  <si>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</si>
  <si>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</si>
  <si>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</si>
  <si>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</si>
  <si>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</si>
  <si>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You must implement and keep records of all modifications to the monitoring plan in accordance with Article 16 of the MRR.</t>
  </si>
  <si>
    <t>Member State-specific guidance is listed here:</t>
  </si>
  <si>
    <t>Please provide details about the procedures used to ensure regular internal reviews and validation of data.</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</si>
  <si>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</si>
  <si>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</si>
  <si>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</si>
  <si>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</si>
  <si>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</si>
  <si>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</si>
  <si>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</si>
  <si>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</si>
  <si>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</si>
  <si>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</si>
  <si>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</si>
  <si>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</si>
  <si>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</si>
  <si>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</si>
  <si>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</si>
  <si>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</si>
  <si>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</si>
  <si>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</si>
  <si>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</si>
  <si>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</si>
  <si>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</si>
  <si>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</si>
  <si>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</si>
  <si>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</si>
  <si>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</si>
  <si>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</si>
  <si>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</si>
  <si>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</si>
  <si>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</si>
  <si>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</si>
  <si>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</si>
  <si>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</si>
  <si>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</si>
  <si>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</si>
  <si>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</si>
  <si>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</si>
  <si>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</si>
  <si>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</si>
  <si>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</si>
  <si>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</si>
  <si>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</si>
  <si>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</si>
  <si>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</si>
  <si>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</si>
  <si>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</si>
  <si>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</si>
  <si>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</si>
  <si>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</si>
  <si>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</si>
  <si>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</si>
  <si>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</si>
  <si>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</si>
  <si>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</si>
  <si>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</si>
  <si>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</si>
  <si>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</si>
  <si>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</si>
  <si>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</si>
  <si>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</si>
  <si>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</si>
  <si>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</si>
  <si>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</si>
  <si>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</si>
  <si>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</si>
  <si>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</si>
  <si>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</si>
  <si>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</si>
  <si>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</si>
  <si>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</si>
  <si>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</si>
  <si>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</si>
  <si>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</si>
  <si>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</si>
  <si>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</si>
  <si>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</si>
  <si>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</si>
  <si>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</si>
  <si>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</si>
  <si>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</si>
  <si>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</si>
  <si>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</si>
  <si>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</si>
  <si>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</si>
  <si>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</si>
  <si>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</si>
  <si>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</si>
  <si>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</si>
  <si>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</si>
  <si>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</si>
  <si>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</si>
  <si>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</si>
  <si>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</si>
  <si>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</si>
  <si>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</si>
  <si>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</si>
  <si>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</si>
  <si>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</si>
  <si>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</si>
  <si>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</si>
  <si>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</si>
  <si>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</si>
  <si>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</si>
  <si>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</si>
  <si>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</si>
  <si>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</si>
  <si>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</si>
  <si>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</si>
  <si>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</si>
  <si>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</si>
  <si>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</si>
  <si>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</si>
  <si>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</si>
  <si>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</si>
  <si>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</si>
  <si>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</si>
  <si>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</si>
  <si>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</si>
  <si>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</si>
  <si>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</si>
  <si>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</si>
  <si>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</si>
  <si>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</si>
  <si>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</si>
  <si>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</si>
  <si>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</si>
  <si>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</si>
  <si>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</si>
  <si>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</si>
  <si>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</si>
  <si>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</si>
  <si>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</si>
  <si>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</si>
  <si>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</si>
  <si>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</si>
  <si>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</si>
  <si>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</si>
  <si>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</si>
  <si>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</si>
  <si>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</si>
  <si>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</si>
  <si>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</si>
  <si>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</si>
  <si>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</si>
  <si>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</si>
  <si>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</si>
  <si>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</si>
  <si>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</si>
  <si>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</si>
  <si>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</si>
  <si>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</si>
  <si>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</si>
  <si>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</si>
  <si>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</si>
  <si>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</si>
  <si>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</si>
  <si>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</si>
  <si>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</si>
  <si>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</si>
  <si>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</si>
  <si>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</si>
  <si>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</si>
  <si>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</si>
  <si>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</si>
  <si>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</si>
  <si>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</si>
  <si>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</si>
  <si>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</si>
  <si>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</si>
  <si>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</si>
  <si>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</si>
  <si>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</si>
  <si>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</si>
  <si>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</si>
  <si>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</si>
  <si>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</si>
  <si>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</si>
  <si>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</si>
  <si>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</si>
  <si>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</si>
  <si>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</si>
  <si>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</si>
  <si>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</si>
  <si>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</si>
  <si>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</si>
  <si>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</si>
  <si>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</si>
  <si>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</si>
  <si>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</si>
  <si>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</si>
  <si>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</si>
  <si>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</si>
  <si>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</si>
  <si>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</si>
  <si>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</si>
  <si>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</si>
  <si>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</si>
  <si>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</si>
  <si>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</si>
  <si>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</si>
  <si>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</si>
  <si>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</si>
  <si>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</si>
  <si>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</si>
  <si>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</si>
  <si>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</si>
  <si>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</si>
  <si>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</si>
  <si>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</si>
  <si>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</si>
  <si>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</si>
  <si>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</si>
  <si>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</si>
  <si>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</si>
  <si>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</si>
  <si>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</si>
  <si>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</si>
  <si>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</si>
  <si>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</si>
  <si>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</si>
  <si>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</si>
  <si>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</si>
  <si>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</si>
  <si>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</si>
  <si>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</si>
  <si>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</si>
  <si>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</si>
  <si>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</si>
  <si>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</si>
  <si>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</si>
  <si>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</si>
  <si>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</si>
  <si>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</si>
  <si>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</si>
  <si>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</si>
  <si>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</si>
  <si>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</si>
  <si>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</si>
  <si>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</si>
  <si>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</si>
  <si>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</si>
  <si>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</si>
  <si>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</si>
  <si>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</si>
  <si>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</si>
  <si>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</si>
  <si>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</si>
  <si>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</si>
  <si>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</si>
  <si>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</si>
  <si>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</si>
  <si>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</si>
  <si>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</si>
  <si>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</si>
  <si>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</si>
  <si>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</si>
  <si>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</si>
  <si>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</si>
  <si>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</si>
  <si>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</si>
  <si>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</si>
  <si>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</si>
  <si>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</si>
  <si>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</si>
  <si>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</si>
  <si>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</si>
  <si>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</si>
  <si>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</si>
  <si>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</si>
  <si>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</si>
  <si>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</si>
  <si>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</si>
  <si>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</si>
  <si>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</si>
  <si>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</si>
  <si>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</si>
  <si>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</si>
  <si>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</si>
  <si>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</si>
  <si>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</si>
  <si>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</si>
  <si>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</si>
  <si>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</si>
  <si>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</si>
  <si>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</si>
  <si>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</si>
  <si>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</si>
  <si>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</si>
  <si>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</si>
  <si>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</si>
  <si>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</si>
  <si>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</si>
  <si>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</si>
  <si>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</si>
  <si>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</si>
  <si>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</si>
  <si>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</si>
  <si>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</si>
  <si>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</si>
  <si>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</si>
  <si>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</si>
  <si>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</si>
  <si>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</si>
  <si>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</si>
  <si>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</si>
  <si>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</si>
  <si>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</si>
  <si>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</si>
  <si>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</si>
  <si>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</si>
  <si>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</si>
  <si>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</si>
  <si>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</si>
  <si>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</si>
  <si>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</si>
  <si>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</si>
  <si>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</si>
  <si>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</si>
  <si>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</si>
  <si>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</si>
  <si>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</si>
  <si>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</si>
  <si>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</si>
  <si>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</si>
  <si>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</si>
  <si>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</si>
  <si>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</si>
  <si>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</si>
  <si>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</si>
  <si>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</si>
  <si>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</si>
  <si>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</si>
  <si>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</si>
  <si>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</si>
  <si>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</si>
  <si>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</si>
  <si>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</si>
  <si>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</si>
  <si>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</si>
  <si>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</si>
  <si>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</si>
  <si>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</si>
  <si>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</si>
  <si>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</si>
  <si>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</si>
  <si>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</si>
  <si>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</si>
  <si>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</si>
  <si>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</si>
  <si>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</si>
  <si>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</si>
  <si>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</si>
  <si>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</si>
  <si>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</si>
  <si>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</si>
  <si>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</si>
  <si>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</si>
  <si>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</si>
  <si>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</si>
  <si>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</si>
  <si>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</si>
  <si>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</si>
  <si>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</si>
  <si>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</si>
  <si>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</si>
  <si>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</si>
  <si>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</si>
  <si>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</si>
  <si>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</si>
  <si>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</si>
  <si>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</si>
  <si>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</si>
  <si>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</si>
  <si>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</si>
  <si>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Version for translation</t>
  </si>
  <si>
    <t>ANNUAL EMISSIONS MONITORING PLAN</t>
  </si>
  <si>
    <t>Eligibility for simplified approaches</t>
  </si>
  <si>
    <t>Activity data</t>
  </si>
  <si>
    <t>Uncertainty assessment</t>
  </si>
  <si>
    <t>Emission factors</t>
  </si>
  <si>
    <t>Simplified calculation of CO2 emissions</t>
  </si>
  <si>
    <t>Data Gaps</t>
  </si>
  <si>
    <t>&lt;&lt;&lt; If you have selected the t-km monitoring plan under 2(c), click here to proceed to section 3a &gt;&gt;&gt;</t>
  </si>
  <si>
    <t>For each aircraft type you have to specify which fuels will be used (which "source streams" will be associated with the emission sources). You can do that by entering "1" or "TRUE" in the appropriate fields. Leave the field blank if the fuel is not used.</t>
  </si>
  <si>
    <t xml:space="preserve">
Generic aircraft type 
(ICAO aircraft type designator)</t>
  </si>
  <si>
    <t xml:space="preserve">
Sub-type (optional input)</t>
  </si>
  <si>
    <t xml:space="preserve">
Number of aircraft operated at time of submission</t>
  </si>
  <si>
    <t>jet kerosene
(Jet A1 or Jet A)</t>
  </si>
  <si>
    <t>jet gasoline 
(Jet B)</t>
  </si>
  <si>
    <t>aviation gasoline (AvGas)</t>
  </si>
  <si>
    <t>other alternative fuel</t>
  </si>
  <si>
    <t xml:space="preserve">
Estimated number of aircraft to be operated</t>
  </si>
  <si>
    <t>The figure should only include those flights, which are covered by EU ETS.</t>
  </si>
  <si>
    <t>Eligibility for simplified procedures for small emitters</t>
  </si>
  <si>
    <t>&lt;&lt;&lt; If you have chosen "False", please continue directly to section 6. &gt;&gt;&gt;</t>
  </si>
  <si>
    <t>&lt;&lt;&lt; Click here to proceed to section 9 "Simplified Calculation" &gt;&gt;&gt;</t>
  </si>
  <si>
    <t>&lt;&lt;&lt; Go to Section 9 if eligible for simplified calculation &gt;&gt;&gt;</t>
  </si>
  <si>
    <t>In each case, the method chosen should provide for the most complete and timely data combined with the lowest uncertainty without incurring unreasonable costs. 
Note that the Aircraft types are automatically taken from section 4(a).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</si>
  <si>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</si>
  <si>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Actual fuel consumption for each flight (tonnes) = Amount of fuel remaining in aircraft tanks at block-on at the end of the previous flight (tonnes) + Fuel uplift for the flight (tonnes) - Amount of fuel contained in tanks at block-on at the end of the flight (tonnes)</t>
  </si>
  <si>
    <t>Generic aircraft type (ICAO aircraft type designator) and sub-type</t>
  </si>
  <si>
    <t>Method (A/B)</t>
  </si>
  <si>
    <t>Data source used to determine fuel uplift</t>
  </si>
  <si>
    <t>Methods for transmitting, storing and retrieving data</t>
  </si>
  <si>
    <t>Please continue on a separate sheet as required.</t>
  </si>
  <si>
    <t xml:space="preserve">
</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</si>
  <si>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</si>
  <si>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</si>
  <si>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</si>
  <si>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</si>
  <si>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</si>
  <si>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Generic aircraft type (ICAO aircraft type designator)  and sub-type</t>
  </si>
  <si>
    <t>Method to determine actual density values of fuel uplifts</t>
  </si>
  <si>
    <t>Method to determine actual density values of fuel in tanks</t>
  </si>
  <si>
    <t>Justification for using standard value if measurement is not feasible, and other remarks</t>
  </si>
  <si>
    <t>Please continue on a separate sheet if required.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</si>
  <si>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</si>
  <si>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</si>
  <si>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</si>
  <si>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Type of deviation</t>
  </si>
  <si>
    <t>Justification of special circumstances</t>
  </si>
  <si>
    <t>Aerodromes for which deviation applies</t>
  </si>
  <si>
    <t>Uncertainty Assessment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</si>
  <si>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</si>
  <si>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Uncertainty of measurement of fuel remaining in the tank</t>
  </si>
  <si>
    <t>Are fuel uplifts determined solely by the invoiced quantity of fuel or other appropriate information provided by the supplier?</t>
  </si>
  <si>
    <t>If no:</t>
  </si>
  <si>
    <t>Measurement equipment
uncertainty
(+/-%)</t>
  </si>
  <si>
    <t>Location of evidence of routine checks of the fuel measurement systems</t>
  </si>
  <si>
    <t>Please identify the main sources of uncertainty and their associated levels of uncertainty for your fuel consumption measurements.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</si>
  <si>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</si>
  <si>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Source of uncertainty</t>
  </si>
  <si>
    <t>Level of uncertainty</t>
  </si>
  <si>
    <t>Comments on level of uncertainty</t>
  </si>
  <si>
    <t>Please provide details about the uncertainty threshold you intend to meet for each source stream (fuel type).</t>
  </si>
  <si>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</si>
  <si>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Source stream (Fuel type)</t>
  </si>
  <si>
    <t>Source stream classification</t>
  </si>
  <si>
    <t>Fuel consumption uncertainty</t>
  </si>
  <si>
    <t>Tier number</t>
  </si>
  <si>
    <t>Std Fuels</t>
  </si>
  <si>
    <t>Jet kerosene (Jet A1 or Jet A)</t>
  </si>
  <si>
    <t>Jet gasoline (Jet B)</t>
  </si>
  <si>
    <t>Aviation gasoline (AvGas)</t>
  </si>
  <si>
    <t>Alternatives</t>
  </si>
  <si>
    <t>Biofuels</t>
  </si>
  <si>
    <t>Total for all fuel types:</t>
  </si>
  <si>
    <t>Estimate given under section 4(f):</t>
  </si>
  <si>
    <t>Difference:</t>
  </si>
  <si>
    <t>Please provide evidence that each source stream meets the overall uncertainty threshold as stipulated in table 7(c) above.</t>
  </si>
  <si>
    <t>Evidence may be in the form of manufacturer or fuel supplier specifications.</t>
  </si>
  <si>
    <t>Complete the following table with information about the procedure used to ensure that the total uncertainty of fuel measurements will comply with the requirements of the selected tier.</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</si>
  <si>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</si>
  <si>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Complete the following table with information about the procedure used to ensure regular cross-checks between uplift quantity as provided by invoices and uplift quantity indicated by on-board measurement.</t>
  </si>
  <si>
    <t>Where deviations are observed, corrective actions must be taken in accordance with Article 63 of the MRR.</t>
  </si>
  <si>
    <t>Please confirm that you will use the following standard emission factors for commercial standard aviation fuels</t>
  </si>
  <si>
    <t>Type of aviation fuel</t>
  </si>
  <si>
    <t>Confirm</t>
  </si>
  <si>
    <t>If applicable, please provide a description of the procedure used to determine the emission factors, net calorific values and biomass content of alternative fuels (source streams).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</si>
  <si>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</si>
  <si>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For each source stream, succinctly describe the approach to be used for sampling fuels and materials for the determination of emission factor, net calorific value and biomass content  for each fuel or material batch</t>
  </si>
  <si>
    <t>Source stream (fuel type)</t>
  </si>
  <si>
    <t>Parameter</t>
  </si>
  <si>
    <t>Description</t>
  </si>
  <si>
    <t>For each source stream, succinctly describe the approach to be used for analysing fuels and materials for the determination of emission factor, net calorific value and biomass content for each fuel or material batch (if applicable to the selected tier).</t>
  </si>
  <si>
    <t>conform with Standard (EN, ISO...)</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</si>
  <si>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</si>
  <si>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Name of laboratory</t>
  </si>
  <si>
    <t>Analytical procedures</t>
  </si>
  <si>
    <t>Is laboratory EN ISO/IEC17025 accredited for this analysis?</t>
  </si>
  <si>
    <t>If no, reference evidence to be submitted</t>
  </si>
  <si>
    <t>Simplified calculation</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</si>
  <si>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</si>
  <si>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Entries here are only required / allowed if you have entered in section 5(b) that you intend to use simplified procedures to estimate fuel consumption.</t>
  </si>
  <si>
    <t>Please specify the name or reference of the Commission approved tool used to estimate fuel consumption.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</si>
  <si>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</si>
  <si>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</si>
  <si>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</si>
  <si>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a brief description of the method to be used to estimate fuel consumption when data is missing according to the conditions as outlined above.</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</si>
  <si>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</si>
  <si>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a short description of the methodology to treat data gaps regarding other parameters than fuel consumption, if applicable.</t>
  </si>
  <si>
    <t>Update (typos…)</t>
  </si>
  <si>
    <t>&lt;&lt;&lt; Click here to proceed to next section &gt;&gt;&gt;</t>
  </si>
  <si>
    <t>&lt;&lt;&lt; Click here to proceed to section 11 "Management" &gt;&gt;&gt;</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</si>
  <si>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</si>
  <si>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&lt;&lt;&lt; Click here to proceed to section 7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</si>
  <si>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</si>
  <si>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</si>
  <si>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</si>
  <si>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</si>
  <si>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</si>
  <si>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</si>
  <si>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</si>
  <si>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Ireland - Commission for Aviation Regulation</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</si>
  <si>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</si>
  <si>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</si>
  <si>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</si>
  <si>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Curaçao</t>
  </si>
  <si>
    <t>Kosovo, United Nations Interim Administration Mission</t>
  </si>
  <si>
    <t>Saint Helena, Ascension and Tristan da Cunha</t>
  </si>
  <si>
    <t>Sint Maarten (Dutch Part)</t>
  </si>
  <si>
    <t>South Georgia and the South Sandwich Islands</t>
  </si>
  <si>
    <t>South Sudan</t>
  </si>
  <si>
    <t>Taiwan</t>
  </si>
  <si>
    <t>Bolivia, Plurinational State of</t>
  </si>
  <si>
    <t>Congo, The Democratic Republic of the</t>
  </si>
  <si>
    <t>Faroe Islands</t>
  </si>
  <si>
    <t>Holy See (Vatican City State)</t>
  </si>
  <si>
    <t>Korea, Democratic People's Republic of</t>
  </si>
  <si>
    <t>Korea, Republic of</t>
  </si>
  <si>
    <t>Libya</t>
  </si>
  <si>
    <t>Macao SAR</t>
  </si>
  <si>
    <t>Macedonia, The Former Yugoslav Republic of</t>
  </si>
  <si>
    <t>Moldova, Republic of</t>
  </si>
  <si>
    <t>Palestinian Territory, Occupied</t>
  </si>
  <si>
    <t>Saint Barthélemy</t>
  </si>
  <si>
    <t>Tanzania, United Republic of</t>
  </si>
  <si>
    <t>United States</t>
  </si>
  <si>
    <t>Venezuela, Bolivarian Republic of</t>
  </si>
  <si>
    <t>Virgin Islands, British</t>
  </si>
  <si>
    <t>Virgin Islands, U.S.</t>
  </si>
  <si>
    <t>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</si>
  <si>
    <t>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</si>
  <si>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Note: If you are using the current file to update a previous version, you have to select "Monitoring plan for Annual Emissions" under 2(c). If this is an updated monitoring plan, your competent authority may allow that you fill in only new information instead of the complete data.</t>
  </si>
  <si>
    <t>Please provide a list of the aircraft types operated at the time of submission of this monitoring plan.</t>
  </si>
  <si>
    <t>Please provide details about the systems, procedures and responsibilities used to track the completeness of the list of emission sources (aircraft used) over the monitoring year.</t>
  </si>
  <si>
    <t>The items specified below should ensure the completeness of monitoring and reporting of the emissions of all aircraft used during the monitoring year, including owned aircraft, as well as leased-in aircraft.</t>
  </si>
  <si>
    <t>Please provide details about the procedures to monitor the completeness of the list of flights operated under the unique designator by aerodrome pair.</t>
  </si>
  <si>
    <t>Please detail the procedures and systems in place to keep an updated detailed list of aerodrome pairs and flights operated during the monitoring period as well as the procedures in place to ensure completeness and non-duplication of data.</t>
  </si>
  <si>
    <t>Please detail the systems in place to keep an updated detailed list of flights during the monitoring period which are included/excluded from EU ETS, as well as the procedures in place to ensure completeness and non-duplication of data.</t>
  </si>
  <si>
    <t>Please provide an estimate/prediction of the total annual fossil CO2 emissions for Annex 1 activities.</t>
  </si>
  <si>
    <t>tonnes CO2</t>
  </si>
  <si>
    <t>Please confirm whether you operate fewer than 243 flights per period for three consecutive four-month periods; or operate flights with total annual fossil CO2 emissions lower than 25 000 tonnes per year?</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</si>
  <si>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</si>
  <si>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</si>
  <si>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</si>
  <si>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Provide suitable information to support the fact that you operate fewer than 243 flights per period for three consecutive four-month periods or that your annual emissions are lower than 25 000 tonnes of CO2 per year. Where necessary, you can attach further documents (see Section 15).</t>
  </si>
  <si>
    <t xml:space="preserve">CALCULATION OF CO2 EMISSIONS </t>
  </si>
  <si>
    <t>Please specify the methodology used to measure fuel consumption for each aircraft type.</t>
  </si>
  <si>
    <t>If the chosen methodology (Method A/Method B) is not applied for all aircraft types, please provide a justification for this approach in the box below</t>
  </si>
  <si>
    <t>Please provide details about the procedure to be used for defining the monitoring methodology for additional aircraft types.</t>
  </si>
  <si>
    <t>Name of system used (where applicable).</t>
  </si>
  <si>
    <t>If applicable, provide a list of deviations from the general methodologies for determining fuel uplifts/fuel contained in the tank and density for specific aerodromes.</t>
  </si>
  <si>
    <t>Where on-board systems are used for measuring fuel uplifts and the quantity remaining in the tank, please provide uncertainty associated with the on-board measurement equipment.</t>
  </si>
  <si>
    <t xml:space="preserve">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t>
  </si>
  <si>
    <t>Estimated annual fossil CO2 emissions from each fuel</t>
  </si>
  <si>
    <t xml:space="preserve">% of total estimated CO2 emissions </t>
  </si>
  <si>
    <t>Default IPCC value
(tonnes CO2 /tonne fuel)</t>
  </si>
  <si>
    <t>If applicable, please describe the approaches used for sampling batches of alternative fuels.</t>
  </si>
  <si>
    <t>If applicable, please describe the approaches used to analyse alternative fuels (including biofuels) for the determination of net calorific value, emission factors and biogenic content (as relevant).</t>
  </si>
  <si>
    <t>SIMPLIFIED CALCULATION OF CO2 EMISSIONS</t>
  </si>
  <si>
    <t>Default IPCC value (tCO2 / t)</t>
  </si>
  <si>
    <t>Diagram reference (where applicable)</t>
  </si>
  <si>
    <t>Post or department responsible for the procedure and for any data generated</t>
  </si>
  <si>
    <t>Name of IT system used (where applicable).</t>
  </si>
  <si>
    <t>List of EN or other standards applied (where relevant)</t>
  </si>
  <si>
    <t>List of primary data sources</t>
  </si>
  <si>
    <t xml:space="preserve">Description of the relevant processing steps for each specific data flow activity </t>
  </si>
  <si>
    <t>Please provide the results of a risk assessment that demonstrates that the control activities and procedures are commensurate with the risks identified.  (Note: Only applicable to operators who are not small emitters or small emitters who do not intend to use the small emitters tool)</t>
  </si>
  <si>
    <t>Does your organisation have a documented environmental management system?  Please choose the most relevant response.</t>
  </si>
  <si>
    <t>Operators may select as a minimum the Tier 1 level to determine the mass of passengers and checked baggage.  Within the same trading period the chosen tier shall be applied consistently for ALL flights.</t>
  </si>
  <si>
    <t>Please provide details about the systems and procedures you have in place to monitor the number of passengers on a flight:</t>
  </si>
  <si>
    <t>Aircraft operators which are not required to have Mass and Balance documentation shall propose a suitable methodology for determining the mass of freight and mail.</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</si>
  <si>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</si>
  <si>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</si>
  <si>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</si>
  <si>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</si>
  <si>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</si>
  <si>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</si>
  <si>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MS comments included, submitted to CCC</t>
  </si>
  <si>
    <t>Thereafter the formulas in row C must be corrected in order to point to the correct aircraft type in section 4(a).</t>
  </si>
  <si>
    <t>ausblenden</t>
  </si>
  <si>
    <t>One bug removed</t>
  </si>
  <si>
    <t>endorsed by CCC of 11 July</t>
  </si>
  <si>
    <t>Updated with OJ reference</t>
  </si>
  <si>
    <t>The Monitoring and Reporting Regulation (Commission Regulation (EU) No 601/2012, hereinafter the "MRR"), defines further requirements for monitoring and reporting. The MRR can be downloaded from:</t>
  </si>
  <si>
    <t>http://eur-lex.europa.eu/LexUriServ/LexUriServ.do?uri=OJ:L:2012:181:0030:0104:EN:PDF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</si>
</sst>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s>
  <fonts count="6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FFCC"/>
        <bgColor indexed="64"/>
      </patternFill>
    </fill>
    <fill>
      <patternFill patternType="solid">
        <fgColor rgb="FFCCECFF"/>
        <bgColor indexed="64"/>
      </patternFill>
    </fill>
    <fill>
      <patternFill patternType="lightUp">
        <bgColor indexed="9"/>
      </patternFill>
    </fill>
  </fills>
  <borders count="5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bottom style="medium"/>
    </border>
    <border>
      <left style="medium"/>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thin"/>
      <right/>
      <top style="medium"/>
      <bottom style="thin"/>
    </border>
    <border>
      <left>
        <color indexed="63"/>
      </left>
      <right style="medium"/>
      <top>
        <color indexed="63"/>
      </top>
      <bottom>
        <color indexed="6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22" fillId="26" borderId="1" applyNumberFormat="0" applyAlignment="0" applyProtection="0"/>
    <xf numFmtId="0" fontId="11" fillId="3" borderId="0" applyNumberFormat="0" applyBorder="0" applyAlignment="0" applyProtection="0"/>
    <xf numFmtId="0" fontId="12" fillId="26" borderId="2" applyNumberFormat="0" applyAlignment="0" applyProtection="0"/>
    <xf numFmtId="0" fontId="47" fillId="0" borderId="0" applyNumberFormat="0" applyFill="0" applyBorder="0" applyAlignment="0" applyProtection="0"/>
    <xf numFmtId="0" fontId="13" fillId="27" borderId="3" applyNumberFormat="0" applyAlignment="0" applyProtection="0"/>
    <xf numFmtId="41" fontId="0" fillId="0" borderId="0" applyFont="0" applyFill="0" applyBorder="0" applyAlignment="0" applyProtection="0"/>
    <xf numFmtId="0" fontId="19" fillId="7" borderId="2" applyNumberFormat="0" applyAlignment="0" applyProtection="0"/>
    <xf numFmtId="0" fontId="2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59" fillId="28"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20" fillId="0" borderId="8" applyNumberFormat="0" applyFill="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9" fontId="0" fillId="0" borderId="0" applyFont="0" applyFill="0" applyBorder="0" applyAlignment="0" applyProtection="0"/>
    <xf numFmtId="0" fontId="6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12" applyNumberFormat="0" applyFill="0" applyAlignment="0" applyProtection="0"/>
    <xf numFmtId="0" fontId="64" fillId="0" borderId="13" applyNumberFormat="0" applyFill="0" applyAlignment="0" applyProtection="0"/>
    <xf numFmtId="0" fontId="64" fillId="0" borderId="0" applyNumberFormat="0" applyFill="0" applyBorder="0" applyAlignment="0" applyProtection="0"/>
    <xf numFmtId="0" fontId="65" fillId="0" borderId="1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66" fillId="33" borderId="15" applyNumberFormat="0" applyAlignment="0" applyProtection="0"/>
  </cellStyleXfs>
  <cellXfs count="583">
    <xf numFmtId="0" fontId="0" fillId="0" borderId="0" xfId="0" applyAlignment="1">
      <alignment/>
    </xf>
    <xf numFmtId="0" fontId="0" fillId="0" borderId="0" xfId="0"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horizontal="lef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24" fillId="0" borderId="17" xfId="87" applyFont="1" applyBorder="1" applyProtection="1">
      <alignment/>
      <protection/>
    </xf>
    <xf numFmtId="0" fontId="0" fillId="0" borderId="0" xfId="86" applyProtection="1">
      <alignment/>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4" xfId="0" applyFont="1" applyFill="1" applyBorder="1" applyAlignment="1" applyProtection="1">
      <alignment horizontal="left" vertical="center"/>
      <protection/>
    </xf>
    <xf numFmtId="0" fontId="0" fillId="4" borderId="25" xfId="0" applyFill="1" applyBorder="1" applyAlignment="1" applyProtection="1">
      <alignment vertical="center"/>
      <protection/>
    </xf>
    <xf numFmtId="0" fontId="0" fillId="4" borderId="26" xfId="0" applyFill="1" applyBorder="1" applyAlignment="1" applyProtection="1">
      <alignment vertical="center"/>
      <protection/>
    </xf>
    <xf numFmtId="0" fontId="3" fillId="4" borderId="27"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34" borderId="0" xfId="86" applyFill="1" applyProtection="1">
      <alignment/>
      <protection/>
    </xf>
    <xf numFmtId="0" fontId="2" fillId="35" borderId="0" xfId="86" applyFont="1" applyFill="1" applyBorder="1" applyAlignment="1" applyProtection="1">
      <alignment horizontal="center"/>
      <protection/>
    </xf>
    <xf numFmtId="0" fontId="9" fillId="34" borderId="0" xfId="86" applyFont="1" applyFill="1" applyAlignment="1" applyProtection="1">
      <alignment horizontal="left" vertical="top" wrapText="1"/>
      <protection/>
    </xf>
    <xf numFmtId="0" fontId="0" fillId="34" borderId="0" xfId="86" applyFont="1" applyFill="1" applyProtection="1">
      <alignment/>
      <protection/>
    </xf>
    <xf numFmtId="0" fontId="0" fillId="34" borderId="0" xfId="86" applyFill="1" applyAlignment="1" applyProtection="1">
      <alignment vertical="top"/>
      <protection/>
    </xf>
    <xf numFmtId="0" fontId="6" fillId="34" borderId="32" xfId="86" applyFont="1" applyFill="1" applyBorder="1" applyAlignment="1" applyProtection="1">
      <alignment horizontal="center" vertical="top" wrapText="1"/>
      <protection/>
    </xf>
    <xf numFmtId="0" fontId="6" fillId="34" borderId="32" xfId="86" applyFont="1" applyFill="1" applyBorder="1" applyAlignment="1" applyProtection="1">
      <alignment horizontal="left" vertical="top" wrapText="1"/>
      <protection/>
    </xf>
    <xf numFmtId="0" fontId="5" fillId="30" borderId="32" xfId="86" applyNumberFormat="1" applyFont="1" applyFill="1" applyBorder="1" applyAlignment="1" applyProtection="1">
      <alignment horizontal="center" vertical="top" wrapText="1"/>
      <protection locked="0"/>
    </xf>
    <xf numFmtId="14" fontId="5" fillId="30" borderId="33" xfId="86" applyNumberFormat="1" applyFont="1" applyFill="1" applyBorder="1" applyAlignment="1" applyProtection="1">
      <alignment horizontal="center" vertical="top" wrapText="1"/>
      <protection locked="0"/>
    </xf>
    <xf numFmtId="0" fontId="5" fillId="30" borderId="33" xfId="86" applyNumberFormat="1" applyFont="1" applyFill="1" applyBorder="1" applyAlignment="1" applyProtection="1">
      <alignment vertical="top" wrapText="1"/>
      <protection locked="0"/>
    </xf>
    <xf numFmtId="0" fontId="0" fillId="34" borderId="0" xfId="86" applyNumberFormat="1" applyFont="1" applyFill="1" applyBorder="1" applyAlignment="1" applyProtection="1">
      <alignment vertical="top"/>
      <protection/>
    </xf>
    <xf numFmtId="0" fontId="51" fillId="34" borderId="0" xfId="86" applyFont="1" applyFill="1" applyProtection="1">
      <alignment/>
      <protection/>
    </xf>
    <xf numFmtId="0" fontId="52"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5" fillId="34" borderId="0" xfId="0" applyFont="1" applyFill="1" applyAlignment="1" applyProtection="1">
      <alignment/>
      <protection/>
    </xf>
    <xf numFmtId="0" fontId="45"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4" fillId="34" borderId="0" xfId="78" applyFont="1" applyFill="1" applyAlignment="1" applyProtection="1">
      <alignment/>
      <protection/>
    </xf>
    <xf numFmtId="0" fontId="45"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7"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2" xfId="0" applyNumberFormat="1" applyBorder="1" applyAlignment="1" applyProtection="1">
      <alignment horizontal="left"/>
      <protection/>
    </xf>
    <xf numFmtId="0" fontId="0" fillId="0" borderId="35" xfId="0" applyBorder="1" applyAlignment="1" applyProtection="1">
      <alignment/>
      <protection/>
    </xf>
    <xf numFmtId="0" fontId="0" fillId="0" borderId="30"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2"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7" xfId="0" applyBorder="1" applyAlignment="1" applyProtection="1">
      <alignment/>
      <protection/>
    </xf>
    <xf numFmtId="0" fontId="0" fillId="29" borderId="38" xfId="0" applyFill="1" applyBorder="1" applyAlignment="1" applyProtection="1">
      <alignment/>
      <protection/>
    </xf>
    <xf numFmtId="0" fontId="0" fillId="0" borderId="39" xfId="0" applyBorder="1" applyAlignment="1" applyProtection="1">
      <alignment/>
      <protection/>
    </xf>
    <xf numFmtId="14" fontId="0" fillId="18" borderId="40" xfId="0" applyNumberFormat="1" applyFill="1" applyBorder="1" applyAlignment="1" applyProtection="1">
      <alignment horizontal="lef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0" fillId="0" borderId="44" xfId="0" applyBorder="1" applyAlignment="1" applyProtection="1">
      <alignment/>
      <protection/>
    </xf>
    <xf numFmtId="0" fontId="0" fillId="8" borderId="45" xfId="0" applyFill="1" applyBorder="1" applyAlignment="1" applyProtection="1">
      <alignment/>
      <protection/>
    </xf>
    <xf numFmtId="0" fontId="0" fillId="0" borderId="46" xfId="0" applyBorder="1" applyAlignment="1" applyProtection="1">
      <alignment/>
      <protection/>
    </xf>
    <xf numFmtId="0" fontId="0" fillId="26" borderId="47" xfId="0" applyFill="1" applyBorder="1" applyAlignment="1" applyProtection="1">
      <alignment/>
      <protection/>
    </xf>
    <xf numFmtId="0" fontId="3" fillId="0" borderId="0" xfId="0" applyFont="1" applyBorder="1" applyAlignment="1" applyProtection="1">
      <alignment/>
      <protection/>
    </xf>
    <xf numFmtId="14" fontId="0" fillId="18" borderId="48"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9"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50"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3" fillId="34" borderId="0" xfId="0" applyFont="1" applyFill="1" applyAlignment="1" applyProtection="1">
      <alignment horizontal="left" vertical="top"/>
      <protection/>
    </xf>
    <xf numFmtId="0" fontId="3" fillId="4" borderId="35" xfId="0" applyFont="1" applyFill="1" applyBorder="1" applyAlignment="1" applyProtection="1">
      <alignment horizontal="left" vertical="center"/>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0" borderId="33"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0" fillId="34" borderId="0" xfId="86"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40" fillId="34" borderId="0" xfId="0" applyFont="1" applyFill="1" applyAlignment="1" applyProtection="1">
      <alignment horizontal="left" vertical="top"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0" fontId="55" fillId="34" borderId="22"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4" fillId="34" borderId="32" xfId="0" applyFont="1" applyFill="1" applyBorder="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0" fillId="0" borderId="33" xfId="86" applyBorder="1" applyAlignment="1" applyProtection="1">
      <alignment horizontal="center" vertical="top"/>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3" fillId="34" borderId="17" xfId="0" applyFont="1" applyFill="1" applyBorder="1" applyAlignment="1" applyProtection="1">
      <alignment horizontal="left" vertical="top" wrapText="1"/>
      <protection/>
    </xf>
    <xf numFmtId="0" fontId="45" fillId="34" borderId="0" xfId="0" applyFont="1" applyFill="1" applyBorder="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4"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2" xfId="0" applyFont="1" applyFill="1" applyBorder="1" applyAlignment="1" applyProtection="1">
      <alignment horizontal="left" vertical="top" wrapText="1"/>
      <protection/>
    </xf>
    <xf numFmtId="0" fontId="48" fillId="0" borderId="17" xfId="0" applyFont="1" applyFill="1" applyBorder="1" applyAlignment="1" applyProtection="1">
      <alignment horizontal="left" vertical="top" wrapText="1"/>
      <protection/>
    </xf>
    <xf numFmtId="0" fontId="48" fillId="34" borderId="0" xfId="0" applyFont="1" applyFill="1" applyAlignment="1" applyProtection="1">
      <alignment horizontal="left" vertical="top" wrapText="1"/>
      <protection/>
    </xf>
    <xf numFmtId="0" fontId="34" fillId="0" borderId="32"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6" fillId="0" borderId="48"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2" xfId="0" applyFont="1" applyFill="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32" xfId="0" applyNumberFormat="1" applyFont="1" applyFill="1" applyBorder="1" applyAlignment="1" applyProtection="1">
      <alignment horizontal="left" vertical="top" wrapText="1"/>
      <protection/>
    </xf>
    <xf numFmtId="0" fontId="50" fillId="0" borderId="0" xfId="0" applyFont="1" applyFill="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4" xfId="0"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86" applyFont="1" applyFill="1" applyAlignment="1" applyProtection="1">
      <alignment horizontal="left" vertical="top" wrapText="1"/>
      <protection/>
    </xf>
    <xf numFmtId="0" fontId="2" fillId="35" borderId="0" xfId="86" applyFont="1" applyFill="1" applyBorder="1" applyAlignment="1" applyProtection="1">
      <alignment horizontal="left" vertical="top" wrapText="1"/>
      <protection/>
    </xf>
    <xf numFmtId="0" fontId="52" fillId="34" borderId="0" xfId="0" applyFont="1" applyFill="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6" fillId="0" borderId="32"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0" fillId="0" borderId="0" xfId="86" applyAlignment="1" applyProtection="1">
      <alignment vertical="top" wrapText="1"/>
      <protection/>
    </xf>
    <xf numFmtId="0" fontId="0" fillId="0" borderId="0" xfId="0" applyFont="1" applyAlignment="1">
      <alignment vertical="top" wrapText="1"/>
    </xf>
    <xf numFmtId="0" fontId="67" fillId="37" borderId="0" xfId="0" applyFont="1" applyFill="1" applyAlignment="1">
      <alignment vertical="center"/>
    </xf>
    <xf numFmtId="0" fontId="67" fillId="37" borderId="0" xfId="0" applyFont="1" applyFill="1" applyAlignment="1">
      <alignment horizontal="left" vertical="center"/>
    </xf>
    <xf numFmtId="0" fontId="0" fillId="4" borderId="0" xfId="0" applyFont="1" applyFill="1" applyAlignment="1" applyProtection="1">
      <alignment horizontal="left"/>
      <protection/>
    </xf>
    <xf numFmtId="0" fontId="57" fillId="36" borderId="0" xfId="0" applyNumberFormat="1" applyFont="1" applyFill="1" applyAlignment="1" applyProtection="1">
      <alignment horizontal="left" vertical="center" wrapText="1"/>
      <protection/>
    </xf>
    <xf numFmtId="0" fontId="0" fillId="4" borderId="20" xfId="0" applyFont="1" applyFill="1" applyBorder="1" applyAlignment="1" applyProtection="1">
      <alignment/>
      <protection/>
    </xf>
    <xf numFmtId="0" fontId="55" fillId="34" borderId="0" xfId="0" applyFont="1" applyFill="1" applyBorder="1" applyAlignment="1" applyProtection="1">
      <alignment horizontal="left" vertical="top" wrapText="1"/>
      <protection/>
    </xf>
    <xf numFmtId="0" fontId="24" fillId="0" borderId="17" xfId="87" applyFont="1" applyBorder="1" applyAlignment="1" applyProtection="1">
      <alignment wrapText="1"/>
      <protection/>
    </xf>
    <xf numFmtId="0" fontId="0" fillId="38" borderId="0" xfId="0" applyFill="1" applyAlignment="1" applyProtection="1">
      <alignment/>
      <protection/>
    </xf>
    <xf numFmtId="0" fontId="0" fillId="38" borderId="0" xfId="0" applyFill="1" applyAlignment="1" applyProtection="1">
      <alignment vertical="top"/>
      <protection/>
    </xf>
    <xf numFmtId="0" fontId="0" fillId="38" borderId="0" xfId="0" applyFont="1" applyFill="1" applyAlignment="1" applyProtection="1">
      <alignment vertical="top"/>
      <protection/>
    </xf>
    <xf numFmtId="0" fontId="0" fillId="38" borderId="0" xfId="0" applyFill="1" applyAlignment="1" applyProtection="1">
      <alignment/>
      <protection/>
    </xf>
    <xf numFmtId="0" fontId="0" fillId="38" borderId="0" xfId="0" applyFill="1" applyBorder="1" applyAlignment="1" applyProtection="1">
      <alignment vertical="top"/>
      <protection/>
    </xf>
    <xf numFmtId="0" fontId="0" fillId="38" borderId="0" xfId="0" applyFont="1" applyFill="1" applyAlignment="1" applyProtection="1">
      <alignment vertical="top"/>
      <protection/>
    </xf>
    <xf numFmtId="0" fontId="0" fillId="38" borderId="48" xfId="0" applyFont="1" applyFill="1" applyBorder="1" applyAlignment="1" applyProtection="1">
      <alignment horizontal="center" vertical="top"/>
      <protection/>
    </xf>
    <xf numFmtId="0" fontId="0" fillId="38" borderId="50" xfId="0" applyFont="1" applyFill="1" applyBorder="1" applyAlignment="1" applyProtection="1">
      <alignment horizontal="center" vertical="top"/>
      <protection/>
    </xf>
    <xf numFmtId="0" fontId="38" fillId="38" borderId="0" xfId="0" applyFont="1" applyFill="1" applyBorder="1" applyAlignment="1" applyProtection="1">
      <alignment horizontal="left" vertical="top"/>
      <protection/>
    </xf>
    <xf numFmtId="0" fontId="0" fillId="38" borderId="0" xfId="0" applyFont="1" applyFill="1" applyBorder="1" applyAlignment="1" applyProtection="1">
      <alignment horizontal="center" vertical="top"/>
      <protection/>
    </xf>
    <xf numFmtId="0" fontId="0" fillId="38" borderId="33" xfId="0" applyFont="1" applyFill="1" applyBorder="1" applyAlignment="1" applyProtection="1">
      <alignment horizontal="center" vertical="top"/>
      <protection/>
    </xf>
    <xf numFmtId="0" fontId="5" fillId="38" borderId="0" xfId="0" applyFont="1" applyFill="1" applyBorder="1" applyAlignment="1" applyProtection="1">
      <alignment horizontal="left" vertical="top"/>
      <protection/>
    </xf>
    <xf numFmtId="0" fontId="48" fillId="38" borderId="0" xfId="0" applyFont="1" applyFill="1" applyBorder="1" applyAlignment="1" applyProtection="1">
      <alignment horizontal="left" vertical="top" wrapText="1"/>
      <protection/>
    </xf>
    <xf numFmtId="0" fontId="3" fillId="38" borderId="0" xfId="0" applyFont="1" applyFill="1" applyBorder="1" applyAlignment="1" applyProtection="1">
      <alignment vertical="top" wrapText="1"/>
      <protection/>
    </xf>
    <xf numFmtId="0" fontId="3" fillId="38" borderId="33" xfId="0" applyFont="1" applyFill="1" applyBorder="1" applyAlignment="1" applyProtection="1">
      <alignment horizontal="center" vertical="top" wrapText="1"/>
      <protection/>
    </xf>
    <xf numFmtId="0" fontId="0" fillId="38" borderId="0" xfId="0" applyFont="1" applyFill="1" applyAlignment="1" applyProtection="1">
      <alignment/>
      <protection/>
    </xf>
    <xf numFmtId="0" fontId="0" fillId="38" borderId="0" xfId="0" applyFont="1" applyFill="1" applyBorder="1" applyAlignment="1" applyProtection="1">
      <alignment horizontal="left" vertical="top"/>
      <protection/>
    </xf>
    <xf numFmtId="0" fontId="3" fillId="38" borderId="0" xfId="0" applyFont="1" applyFill="1" applyAlignment="1" applyProtection="1">
      <alignment horizontal="left" vertical="top" wrapText="1"/>
      <protection/>
    </xf>
    <xf numFmtId="0" fontId="3" fillId="38" borderId="0" xfId="0" applyFont="1" applyFill="1" applyBorder="1" applyAlignment="1" applyProtection="1">
      <alignment horizontal="left" vertical="top"/>
      <protection/>
    </xf>
    <xf numFmtId="0" fontId="5" fillId="38" borderId="33" xfId="0" applyFont="1" applyFill="1" applyBorder="1" applyAlignment="1" applyProtection="1">
      <alignment horizontal="center" wrapText="1"/>
      <protection/>
    </xf>
    <xf numFmtId="0" fontId="36" fillId="38" borderId="33" xfId="0" applyFont="1" applyFill="1" applyBorder="1" applyAlignment="1" applyProtection="1">
      <alignment horizontal="center" vertical="top" wrapText="1"/>
      <protection/>
    </xf>
    <xf numFmtId="0" fontId="0" fillId="0" borderId="28" xfId="0" applyBorder="1" applyAlignment="1" applyProtection="1">
      <alignment vertical="top" wrapText="1"/>
      <protection/>
    </xf>
    <xf numFmtId="0" fontId="0" fillId="0" borderId="29" xfId="0" applyBorder="1" applyAlignment="1" applyProtection="1">
      <alignment vertical="top" wrapText="1"/>
      <protection/>
    </xf>
    <xf numFmtId="0" fontId="0" fillId="0" borderId="32" xfId="0" applyBorder="1" applyAlignment="1" applyProtection="1">
      <alignment vertical="top" wrapText="1"/>
      <protection/>
    </xf>
    <xf numFmtId="0" fontId="0" fillId="0" borderId="52"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7" fillId="34" borderId="0" xfId="78" applyFill="1" applyAlignment="1" applyProtection="1">
      <alignment vertical="top" wrapText="1"/>
      <protection/>
    </xf>
    <xf numFmtId="0" fontId="0" fillId="34" borderId="0" xfId="0" applyFill="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0" fillId="0" borderId="25" xfId="0" applyBorder="1" applyAlignment="1" applyProtection="1">
      <alignment vertical="top" wrapText="1"/>
      <protection/>
    </xf>
    <xf numFmtId="0" fontId="0" fillId="0" borderId="26" xfId="0" applyBorder="1" applyAlignment="1" applyProtection="1">
      <alignment vertical="top" wrapText="1"/>
      <protection/>
    </xf>
    <xf numFmtId="0" fontId="0" fillId="0" borderId="57" xfId="0" applyBorder="1" applyAlignment="1" applyProtection="1">
      <alignment vertical="top" wrapText="1"/>
      <protection/>
    </xf>
    <xf numFmtId="0" fontId="0" fillId="0" borderId="0" xfId="0" applyFill="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indent="2"/>
      <protection/>
    </xf>
    <xf numFmtId="0" fontId="0" fillId="34" borderId="0" xfId="0" applyFont="1" applyFill="1" applyAlignment="1" applyProtection="1">
      <alignment horizontal="justify" vertical="top" wrapText="1"/>
      <protection/>
    </xf>
    <xf numFmtId="0" fontId="0" fillId="39" borderId="33" xfId="0" applyFill="1" applyBorder="1" applyAlignment="1" applyProtection="1">
      <alignment vertical="top" wrapText="1"/>
      <protection/>
    </xf>
    <xf numFmtId="0" fontId="0" fillId="34" borderId="33" xfId="0" applyFont="1" applyFill="1" applyBorder="1" applyAlignment="1" applyProtection="1">
      <alignment vertical="top" wrapText="1"/>
      <protection/>
    </xf>
    <xf numFmtId="0" fontId="3" fillId="34" borderId="0" xfId="0" applyFont="1" applyFill="1" applyAlignment="1" applyProtection="1">
      <alignment vertical="top" wrapText="1"/>
      <protection/>
    </xf>
    <xf numFmtId="0" fontId="45" fillId="34" borderId="0" xfId="0" applyFont="1" applyFill="1" applyAlignment="1" applyProtection="1">
      <alignment horizontal="justify" vertical="top" wrapText="1"/>
      <protection/>
    </xf>
    <xf numFmtId="0" fontId="45" fillId="34" borderId="0" xfId="0" applyFont="1"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44" fillId="34" borderId="0" xfId="78" applyFont="1" applyFill="1" applyAlignment="1" applyProtection="1">
      <alignment/>
      <protection/>
    </xf>
    <xf numFmtId="0" fontId="45" fillId="34" borderId="0" xfId="0" applyFont="1" applyFill="1" applyAlignment="1" applyProtection="1">
      <alignment/>
      <protection/>
    </xf>
    <xf numFmtId="0" fontId="8" fillId="0" borderId="0" xfId="0" applyFont="1" applyFill="1" applyAlignment="1" applyProtection="1">
      <alignment vertical="top" wrapText="1"/>
      <protection/>
    </xf>
    <xf numFmtId="0" fontId="33" fillId="34" borderId="0" xfId="78"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57"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7" fillId="34" borderId="0" xfId="78" applyFill="1" applyAlignment="1" applyProtection="1">
      <alignment/>
      <protection/>
    </xf>
    <xf numFmtId="0" fontId="0" fillId="0" borderId="0" xfId="0" applyFill="1" applyAlignment="1" applyProtection="1">
      <alignment horizontal="left" vertical="top"/>
      <protection/>
    </xf>
    <xf numFmtId="179" fontId="0" fillId="30" borderId="33" xfId="0" applyNumberFormat="1" applyFill="1" applyBorder="1" applyAlignment="1" applyProtection="1">
      <alignment vertical="top" wrapText="1"/>
      <protection locked="0"/>
    </xf>
    <xf numFmtId="0" fontId="0" fillId="34" borderId="33" xfId="0" applyFont="1" applyFill="1" applyBorder="1" applyAlignment="1" applyProtection="1">
      <alignment vertical="top" wrapText="1"/>
      <protection locked="0"/>
    </xf>
    <xf numFmtId="179" fontId="0" fillId="4" borderId="33" xfId="0" applyNumberFormat="1" applyFill="1" applyBorder="1" applyAlignment="1" applyProtection="1">
      <alignment vertical="top" wrapText="1"/>
      <protection/>
    </xf>
    <xf numFmtId="0" fontId="0" fillId="4" borderId="33" xfId="0" applyFont="1" applyFill="1" applyBorder="1" applyAlignment="1" applyProtection="1">
      <alignment vertical="top" wrapText="1"/>
      <protection/>
    </xf>
    <xf numFmtId="0" fontId="53" fillId="34" borderId="17" xfId="0" applyFont="1" applyFill="1" applyBorder="1" applyAlignment="1" applyProtection="1">
      <alignment vertical="top" wrapText="1"/>
      <protection/>
    </xf>
    <xf numFmtId="0" fontId="0" fillId="0" borderId="0" xfId="0" applyFont="1" applyAlignment="1" applyProtection="1">
      <alignment horizontal="left" vertical="top" wrapText="1"/>
      <protection/>
    </xf>
    <xf numFmtId="0" fontId="5" fillId="30" borderId="32" xfId="86" applyNumberFormat="1" applyFont="1" applyFill="1" applyBorder="1" applyAlignment="1" applyProtection="1">
      <alignment vertical="top" wrapText="1"/>
      <protection locked="0"/>
    </xf>
    <xf numFmtId="0" fontId="5" fillId="30" borderId="28" xfId="86" applyNumberFormat="1" applyFont="1" applyFill="1" applyBorder="1" applyAlignment="1" applyProtection="1">
      <alignment vertical="top" wrapText="1"/>
      <protection locked="0"/>
    </xf>
    <xf numFmtId="0" fontId="5" fillId="30" borderId="36" xfId="86" applyNumberFormat="1" applyFont="1" applyFill="1" applyBorder="1" applyAlignment="1" applyProtection="1">
      <alignment vertical="top" wrapText="1"/>
      <protection locked="0"/>
    </xf>
    <xf numFmtId="0" fontId="7" fillId="0" borderId="32" xfId="78" applyBorder="1" applyAlignment="1" applyProtection="1">
      <alignment horizontal="center"/>
      <protection/>
    </xf>
    <xf numFmtId="0" fontId="7" fillId="0" borderId="28" xfId="78" applyBorder="1" applyAlignment="1" applyProtection="1">
      <alignment horizontal="center"/>
      <protection/>
    </xf>
    <xf numFmtId="0" fontId="7" fillId="0" borderId="36" xfId="78" applyBorder="1" applyAlignment="1" applyProtection="1">
      <alignment horizontal="center"/>
      <protection/>
    </xf>
    <xf numFmtId="0" fontId="50" fillId="34" borderId="0" xfId="86" applyFont="1" applyFill="1" applyBorder="1" applyAlignment="1" applyProtection="1">
      <alignment horizontal="left" vertical="top" wrapText="1"/>
      <protection/>
    </xf>
    <xf numFmtId="0" fontId="0" fillId="34" borderId="0" xfId="86" applyFill="1" applyAlignment="1" applyProtection="1">
      <alignment horizontal="left" vertical="top" wrapText="1"/>
      <protection/>
    </xf>
    <xf numFmtId="0" fontId="8" fillId="34" borderId="0" xfId="86" applyFont="1" applyFill="1" applyAlignment="1" applyProtection="1">
      <alignment horizontal="left" vertical="center" wrapText="1"/>
      <protection/>
    </xf>
    <xf numFmtId="0" fontId="2" fillId="35" borderId="0" xfId="86" applyFont="1" applyFill="1" applyBorder="1" applyAlignment="1" applyProtection="1">
      <alignment horizontal="left"/>
      <protection/>
    </xf>
    <xf numFmtId="0" fontId="9" fillId="34" borderId="0" xfId="86" applyFont="1" applyFill="1" applyAlignment="1" applyProtection="1">
      <alignment horizontal="left" vertical="top" wrapText="1"/>
      <protection/>
    </xf>
    <xf numFmtId="0" fontId="0" fillId="34" borderId="0" xfId="86" applyFont="1" applyFill="1" applyAlignment="1" applyProtection="1">
      <alignment horizontal="left" vertical="top" wrapText="1"/>
      <protection/>
    </xf>
    <xf numFmtId="0" fontId="6" fillId="34" borderId="32" xfId="86" applyFont="1" applyFill="1" applyBorder="1" applyAlignment="1" applyProtection="1">
      <alignment horizontal="left" vertical="top" wrapText="1"/>
      <protection/>
    </xf>
    <xf numFmtId="0" fontId="3" fillId="34" borderId="28" xfId="86" applyFont="1" applyFill="1" applyBorder="1" applyAlignment="1" applyProtection="1">
      <alignment horizontal="left" vertical="top" wrapText="1"/>
      <protection/>
    </xf>
    <xf numFmtId="0" fontId="0" fillId="34" borderId="28" xfId="86" applyFont="1" applyFill="1" applyBorder="1" applyAlignment="1" applyProtection="1">
      <alignment horizontal="left" vertical="top" wrapText="1"/>
      <protection/>
    </xf>
    <xf numFmtId="0" fontId="0" fillId="34" borderId="36" xfId="86" applyFont="1" applyFill="1" applyBorder="1" applyAlignment="1" applyProtection="1">
      <alignment horizontal="left" vertical="top" wrapText="1"/>
      <protection/>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 fillId="30" borderId="32"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9" fillId="34" borderId="0" xfId="0" applyFont="1" applyFill="1" applyAlignment="1" applyProtection="1">
      <alignment horizontal="left" vertical="top" wrapText="1"/>
      <protection/>
    </xf>
    <xf numFmtId="0" fontId="54" fillId="30" borderId="32"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2" fillId="34" borderId="0" xfId="0" applyFont="1" applyFill="1" applyAlignment="1" applyProtection="1">
      <alignment wrapText="1"/>
      <protection/>
    </xf>
    <xf numFmtId="0" fontId="45" fillId="34" borderId="0" xfId="0" applyFont="1" applyFill="1" applyAlignment="1" applyProtection="1">
      <alignment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7" fillId="0" borderId="0" xfId="78" applyAlignment="1" applyProtection="1">
      <alignment horizontal="left"/>
      <protection/>
    </xf>
    <xf numFmtId="0" fontId="4" fillId="34" borderId="0" xfId="0" applyFont="1" applyFill="1" applyAlignment="1" applyProtection="1">
      <alignment horizontal="left" vertical="top" wrapText="1"/>
      <protection/>
    </xf>
    <xf numFmtId="0" fontId="44" fillId="0" borderId="0" xfId="78" applyFont="1" applyFill="1" applyAlignment="1" applyProtection="1">
      <alignment vertical="top"/>
      <protection/>
    </xf>
    <xf numFmtId="0" fontId="44" fillId="0" borderId="0" xfId="78" applyFont="1" applyAlignment="1" applyProtection="1">
      <alignment vertical="top"/>
      <protection/>
    </xf>
    <xf numFmtId="0" fontId="7" fillId="0" borderId="0" xfId="78" applyFill="1" applyAlignment="1" applyProtection="1">
      <alignment vertical="top"/>
      <protection/>
    </xf>
    <xf numFmtId="0" fontId="7" fillId="0" borderId="0" xfId="78" applyAlignment="1" applyProtection="1">
      <alignment vertical="top"/>
      <protection/>
    </xf>
    <xf numFmtId="0" fontId="3" fillId="34" borderId="0" xfId="0" applyFont="1" applyFill="1" applyAlignment="1" applyProtection="1">
      <alignment horizontal="left" vertical="top"/>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0" fillId="0" borderId="0" xfId="0" applyAlignment="1" applyProtection="1">
      <alignment horizontal="left" vertical="top" wrapText="1"/>
      <protection/>
    </xf>
    <xf numFmtId="0" fontId="5" fillId="30" borderId="32"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2"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2" xfId="0" applyNumberFormat="1" applyFont="1" applyFill="1" applyBorder="1" applyAlignment="1" applyProtection="1" quotePrefix="1">
      <alignment horizontal="left" vertical="top" wrapText="1"/>
      <protection locked="0"/>
    </xf>
    <xf numFmtId="0" fontId="5" fillId="30" borderId="32"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9" fillId="34" borderId="19" xfId="0" applyFont="1" applyFill="1" applyBorder="1" applyAlignment="1" applyProtection="1">
      <alignment horizontal="left" vertical="top" wrapText="1"/>
      <protection/>
    </xf>
    <xf numFmtId="0" fontId="0" fillId="0" borderId="28" xfId="0" applyBorder="1" applyAlignment="1" applyProtection="1">
      <alignment/>
      <protection locked="0"/>
    </xf>
    <xf numFmtId="0" fontId="0" fillId="0" borderId="36" xfId="0" applyBorder="1" applyAlignment="1" applyProtection="1">
      <alignment/>
      <protection locked="0"/>
    </xf>
    <xf numFmtId="0" fontId="9" fillId="34" borderId="0" xfId="0" applyFont="1" applyFill="1" applyBorder="1" applyAlignment="1" applyProtection="1">
      <alignment vertical="top" wrapText="1"/>
      <protection/>
    </xf>
    <xf numFmtId="0" fontId="0" fillId="0" borderId="0" xfId="0" applyAlignment="1">
      <alignment vertical="top" wrapText="1"/>
    </xf>
    <xf numFmtId="0" fontId="3" fillId="34" borderId="0" xfId="0" applyFont="1" applyFill="1" applyAlignment="1" applyProtection="1">
      <alignment vertical="top"/>
      <protection/>
    </xf>
    <xf numFmtId="0" fontId="3" fillId="34" borderId="0" xfId="0" applyFont="1" applyFill="1" applyAlignment="1" applyProtection="1">
      <alignment horizontal="left" vertical="top" wrapText="1"/>
      <protection/>
    </xf>
    <xf numFmtId="0" fontId="0" fillId="0" borderId="0" xfId="0" applyAlignment="1" applyProtection="1">
      <alignment wrapText="1"/>
      <protection/>
    </xf>
    <xf numFmtId="0" fontId="5" fillId="30" borderId="33" xfId="0" applyFont="1"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 fillId="0" borderId="32"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0" xfId="0" applyAlignment="1" applyProtection="1">
      <alignment/>
      <protection/>
    </xf>
    <xf numFmtId="0" fontId="44" fillId="0" borderId="0" xfId="78" applyFont="1" applyAlignment="1" applyProtection="1">
      <alignment vertical="center" wrapText="1"/>
      <protection/>
    </xf>
    <xf numFmtId="0" fontId="5" fillId="30" borderId="33" xfId="0" applyFont="1" applyFill="1" applyBorder="1" applyAlignment="1" applyProtection="1">
      <alignment vertical="center" wrapText="1"/>
      <protection locked="0"/>
    </xf>
    <xf numFmtId="0" fontId="0" fillId="0" borderId="33" xfId="0" applyBorder="1" applyAlignment="1" applyProtection="1">
      <alignment vertical="center" wrapText="1"/>
      <protection locked="0"/>
    </xf>
    <xf numFmtId="0" fontId="4" fillId="0" borderId="0" xfId="0" applyFont="1" applyFill="1" applyAlignment="1" applyProtection="1">
      <alignment horizontal="left" vertical="top" wrapText="1"/>
      <protection/>
    </xf>
    <xf numFmtId="0" fontId="38" fillId="4" borderId="32" xfId="0" applyFont="1" applyFill="1" applyBorder="1" applyAlignment="1" applyProtection="1">
      <alignment horizontal="left" vertical="top"/>
      <protection/>
    </xf>
    <xf numFmtId="0" fontId="38" fillId="4" borderId="28" xfId="0" applyFont="1" applyFill="1" applyBorder="1" applyAlignment="1" applyProtection="1">
      <alignment horizontal="left" vertical="top"/>
      <protection/>
    </xf>
    <xf numFmtId="0" fontId="0" fillId="4" borderId="28" xfId="0" applyFill="1" applyBorder="1" applyAlignment="1" applyProtection="1">
      <alignment horizontal="left" vertical="top"/>
      <protection/>
    </xf>
    <xf numFmtId="0" fontId="0" fillId="4" borderId="28" xfId="0" applyFill="1" applyBorder="1" applyAlignment="1" applyProtection="1">
      <alignment vertical="top"/>
      <protection/>
    </xf>
    <xf numFmtId="0" fontId="0" fillId="4" borderId="36" xfId="0" applyFill="1" applyBorder="1" applyAlignment="1" applyProtection="1">
      <alignment vertical="top"/>
      <protection/>
    </xf>
    <xf numFmtId="0" fontId="44" fillId="0" borderId="0" xfId="78"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14" fontId="5" fillId="30" borderId="32"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55" fillId="34" borderId="22" xfId="0" applyFont="1" applyFill="1" applyBorder="1" applyAlignment="1" applyProtection="1">
      <alignment horizontal="left" vertical="top" wrapText="1"/>
      <protection/>
    </xf>
    <xf numFmtId="0" fontId="45" fillId="34" borderId="22" xfId="0" applyFont="1" applyFill="1" applyBorder="1" applyAlignment="1" applyProtection="1">
      <alignment horizontal="left" vertical="top" wrapText="1"/>
      <protection/>
    </xf>
    <xf numFmtId="49" fontId="5" fillId="30" borderId="33" xfId="0" applyNumberFormat="1" applyFont="1" applyFill="1"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34" fillId="0" borderId="32"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5" fillId="30" borderId="23" xfId="0" applyFont="1" applyFill="1" applyBorder="1" applyAlignment="1" applyProtection="1">
      <alignment vertical="top" wrapText="1"/>
      <protection locked="0"/>
    </xf>
    <xf numFmtId="0" fontId="5" fillId="30" borderId="22" xfId="0" applyFont="1" applyFill="1" applyBorder="1" applyAlignment="1" applyProtection="1">
      <alignment vertical="top" wrapText="1"/>
      <protection locked="0"/>
    </xf>
    <xf numFmtId="0" fontId="5" fillId="30" borderId="21"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xf>
    <xf numFmtId="0" fontId="0" fillId="30" borderId="32" xfId="0" applyFont="1" applyFill="1" applyBorder="1" applyAlignment="1" applyProtection="1">
      <alignment horizontal="left" vertical="top" wrapText="1"/>
      <protection locked="0"/>
    </xf>
    <xf numFmtId="0" fontId="0" fillId="30" borderId="28" xfId="0" applyFont="1" applyFill="1" applyBorder="1" applyAlignment="1" applyProtection="1">
      <alignment horizontal="left" vertical="top" wrapText="1"/>
      <protection locked="0"/>
    </xf>
    <xf numFmtId="0" fontId="0" fillId="30" borderId="36" xfId="0" applyFont="1" applyFill="1" applyBorder="1" applyAlignment="1" applyProtection="1">
      <alignment horizontal="left" vertical="top" wrapText="1"/>
      <protection locked="0"/>
    </xf>
    <xf numFmtId="0" fontId="7" fillId="34" borderId="0" xfId="78" applyFont="1" applyFill="1" applyAlignment="1" applyProtection="1">
      <alignment horizontal="left" vertical="top"/>
      <protection/>
    </xf>
    <xf numFmtId="0" fontId="7" fillId="34" borderId="0" xfId="78" applyFill="1" applyAlignment="1" applyProtection="1">
      <alignment horizontal="left" vertical="top"/>
      <protection/>
    </xf>
    <xf numFmtId="0" fontId="4" fillId="34" borderId="0" xfId="0" applyFont="1" applyFill="1" applyBorder="1" applyAlignment="1" applyProtection="1">
      <alignment horizontal="left" vertical="top" wrapText="1"/>
      <protection/>
    </xf>
    <xf numFmtId="0" fontId="0" fillId="30" borderId="32" xfId="0" applyFont="1" applyFill="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4" borderId="33" xfId="0" applyNumberFormat="1" applyFont="1" applyFill="1" applyBorder="1" applyAlignment="1" applyProtection="1">
      <alignment vertical="top" wrapText="1"/>
      <protection/>
    </xf>
    <xf numFmtId="0" fontId="3" fillId="0" borderId="0" xfId="0" applyFont="1" applyBorder="1" applyAlignment="1" applyProtection="1">
      <alignment horizontal="left" vertical="top" wrapText="1"/>
      <protection/>
    </xf>
    <xf numFmtId="0" fontId="5" fillId="30" borderId="18" xfId="0" applyFont="1" applyFill="1" applyBorder="1" applyAlignment="1" applyProtection="1">
      <alignment vertical="top" wrapText="1"/>
      <protection locked="0"/>
    </xf>
    <xf numFmtId="0" fontId="5" fillId="30" borderId="17" xfId="0" applyFont="1" applyFill="1" applyBorder="1" applyAlignment="1" applyProtection="1">
      <alignment vertical="top" wrapText="1"/>
      <protection locked="0"/>
    </xf>
    <xf numFmtId="0" fontId="5" fillId="30" borderId="16" xfId="0" applyFont="1" applyFill="1" applyBorder="1" applyAlignment="1" applyProtection="1">
      <alignment vertical="top" wrapText="1"/>
      <protection locked="0"/>
    </xf>
    <xf numFmtId="0" fontId="5" fillId="30" borderId="20" xfId="0" applyFont="1" applyFill="1" applyBorder="1" applyAlignment="1" applyProtection="1">
      <alignment vertical="top" wrapText="1"/>
      <protection locked="0"/>
    </xf>
    <xf numFmtId="0" fontId="5" fillId="30" borderId="0" xfId="0" applyFont="1" applyFill="1" applyBorder="1" applyAlignment="1" applyProtection="1">
      <alignment vertical="top" wrapText="1"/>
      <protection locked="0"/>
    </xf>
    <xf numFmtId="0" fontId="5" fillId="30" borderId="19" xfId="0" applyFont="1" applyFill="1" applyBorder="1" applyAlignment="1" applyProtection="1">
      <alignment vertical="top" wrapText="1"/>
      <protection locked="0"/>
    </xf>
    <xf numFmtId="0" fontId="3" fillId="34" borderId="0" xfId="0" applyFont="1" applyFill="1" applyBorder="1" applyAlignment="1" applyProtection="1">
      <alignment horizontal="left" vertical="top" wrapText="1"/>
      <protection/>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0" fillId="30" borderId="33" xfId="0" applyFont="1" applyFill="1" applyBorder="1" applyAlignment="1" applyProtection="1">
      <alignment horizontal="left" vertical="top" wrapText="1"/>
      <protection locked="0"/>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9" fillId="0" borderId="17"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5" fillId="30" borderId="32" xfId="0" applyFont="1" applyFill="1" applyBorder="1" applyAlignment="1" applyProtection="1">
      <alignment vertical="top" wrapText="1"/>
      <protection locked="0"/>
    </xf>
    <xf numFmtId="0" fontId="5" fillId="30" borderId="28"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0" fillId="0" borderId="36"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6" xfId="0" applyBorder="1" applyAlignment="1" applyProtection="1">
      <alignment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3" fillId="34" borderId="0" xfId="0" applyFont="1" applyFill="1" applyAlignment="1" applyProtection="1">
      <alignment horizontal="left" vertical="top" wrapText="1"/>
      <protection/>
    </xf>
    <xf numFmtId="0" fontId="34" fillId="34" borderId="32"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0" borderId="32" xfId="0" applyFont="1" applyFill="1" applyBorder="1" applyAlignment="1" applyProtection="1">
      <alignment horizontal="center" vertical="top" wrapText="1"/>
      <protection locked="0"/>
    </xf>
    <xf numFmtId="0" fontId="5" fillId="30" borderId="28"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4" fillId="34" borderId="0" xfId="0" applyFont="1" applyFill="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9" fillId="34" borderId="0" xfId="0" applyFont="1" applyFill="1" applyAlignment="1" applyProtection="1">
      <alignment vertical="top" wrapText="1"/>
      <protection/>
    </xf>
    <xf numFmtId="0" fontId="6" fillId="0" borderId="32"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33" xfId="0" applyFont="1" applyFill="1" applyBorder="1" applyAlignment="1" applyProtection="1">
      <alignment horizontal="left" vertical="top" wrapText="1" shrinkToFit="1"/>
      <protection locked="0"/>
    </xf>
    <xf numFmtId="0" fontId="6" fillId="0" borderId="33"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33" xfId="0" applyFont="1" applyBorder="1" applyAlignment="1" applyProtection="1">
      <alignment horizontal="left" vertical="top"/>
      <protection/>
    </xf>
    <xf numFmtId="0" fontId="5" fillId="30" borderId="33"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3"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cellXfs>
  <cellStyles count="85">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heck Cell" xfId="67"/>
    <cellStyle name="Comma [0]" xfId="68"/>
    <cellStyle name="Eingabe" xfId="69"/>
    <cellStyle name="Ergebnis" xfId="70"/>
    <cellStyle name="Erklärender Text" xfId="71"/>
    <cellStyle name="Good" xfId="72"/>
    <cellStyle name="Gut" xfId="73"/>
    <cellStyle name="Heading 1" xfId="74"/>
    <cellStyle name="Heading 2" xfId="75"/>
    <cellStyle name="Heading 3" xfId="76"/>
    <cellStyle name="Heading 4" xfId="77"/>
    <cellStyle name="Hyperlink" xfId="78"/>
    <cellStyle name="Comma" xfId="79"/>
    <cellStyle name="Linked Cell" xfId="80"/>
    <cellStyle name="Neutral" xfId="81"/>
    <cellStyle name="Note" xfId="82"/>
    <cellStyle name="Notiz" xfId="83"/>
    <cellStyle name="Percent" xfId="84"/>
    <cellStyle name="Schlecht" xfId="85"/>
    <cellStyle name="Standard 2" xfId="86"/>
    <cellStyle name="Standard_Outline NIMs template 10-09-30" xfId="87"/>
    <cellStyle name="Title"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dxfs count="31">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18" customWidth="1"/>
    <col min="2" max="9" width="12.7109375" style="18" customWidth="1"/>
    <col min="10" max="16384" width="9.140625" style="18" customWidth="1"/>
  </cols>
  <sheetData>
    <row r="1" spans="2:9" ht="35.25" customHeight="1">
      <c r="B1" s="361" t="str">
        <f>Translations!$B$785</f>
        <v>MONITORING PLAN FOR TONNE-KILOMETRE DATA</v>
      </c>
      <c r="C1" s="362"/>
      <c r="D1" s="362"/>
      <c r="E1" s="362"/>
      <c r="F1" s="362"/>
      <c r="G1" s="362"/>
      <c r="H1" s="362"/>
      <c r="I1" s="362"/>
    </row>
    <row r="2" ht="12.75">
      <c r="B2" s="60"/>
    </row>
    <row r="3" spans="2:10" ht="29.25" customHeight="1">
      <c r="B3" s="363" t="str">
        <f>Translations!$B$3</f>
        <v>CONTENTS</v>
      </c>
      <c r="C3" s="355"/>
      <c r="D3" s="355"/>
      <c r="E3" s="355"/>
      <c r="F3" s="355"/>
      <c r="G3" s="355"/>
      <c r="H3" s="355"/>
      <c r="I3" s="355"/>
      <c r="J3" s="61"/>
    </row>
    <row r="4" spans="1:9" s="57" customFormat="1" ht="12.75">
      <c r="A4" s="227">
        <v>0</v>
      </c>
      <c r="B4" s="349" t="str">
        <f>Translations!$B$4</f>
        <v>Guidelines and conditions</v>
      </c>
      <c r="C4" s="350"/>
      <c r="D4" s="350"/>
      <c r="E4" s="350"/>
      <c r="F4" s="350"/>
      <c r="G4" s="350"/>
      <c r="H4" s="350"/>
      <c r="I4" s="350"/>
    </row>
    <row r="5" spans="1:9" s="57" customFormat="1" ht="12.75">
      <c r="A5" s="227">
        <v>1</v>
      </c>
      <c r="B5" s="349" t="str">
        <f>Translations!$B$5</f>
        <v>Monitoring Plan versions</v>
      </c>
      <c r="C5" s="349"/>
      <c r="D5" s="349"/>
      <c r="E5" s="349"/>
      <c r="F5" s="349"/>
      <c r="G5" s="349"/>
      <c r="H5" s="349"/>
      <c r="I5" s="349"/>
    </row>
    <row r="6" spans="1:9" s="57" customFormat="1" ht="12.75">
      <c r="A6" s="227">
        <v>2</v>
      </c>
      <c r="B6" s="349" t="str">
        <f>Translations!$B$6</f>
        <v>Identification of the aircraft operator</v>
      </c>
      <c r="C6" s="349"/>
      <c r="D6" s="350"/>
      <c r="E6" s="350"/>
      <c r="F6" s="350"/>
      <c r="G6" s="350"/>
      <c r="H6" s="350"/>
      <c r="I6" s="350"/>
    </row>
    <row r="7" spans="1:9" s="57" customFormat="1" ht="12.75">
      <c r="A7" s="227">
        <v>3</v>
      </c>
      <c r="B7" s="349" t="str">
        <f>Translations!$B$7</f>
        <v>Contact details</v>
      </c>
      <c r="C7" s="349"/>
      <c r="D7" s="349"/>
      <c r="E7" s="349"/>
      <c r="F7" s="349"/>
      <c r="G7" s="349"/>
      <c r="H7" s="349"/>
      <c r="I7" s="349"/>
    </row>
    <row r="8" spans="1:9" s="57" customFormat="1" ht="12.75">
      <c r="A8" s="227">
        <v>4</v>
      </c>
      <c r="B8" s="349" t="str">
        <f>Translations!$B$8</f>
        <v>Emission sources and fleet characteristics</v>
      </c>
      <c r="C8" s="349"/>
      <c r="D8" s="350"/>
      <c r="E8" s="350"/>
      <c r="F8" s="350"/>
      <c r="G8" s="350"/>
      <c r="H8" s="350"/>
      <c r="I8" s="350"/>
    </row>
    <row r="9" spans="1:9" s="57" customFormat="1" ht="12.75">
      <c r="A9" s="227">
        <v>5</v>
      </c>
      <c r="B9" s="349" t="str">
        <f>Translations!$B$786</f>
        <v>Distance</v>
      </c>
      <c r="C9" s="349"/>
      <c r="D9" s="349"/>
      <c r="E9" s="349"/>
      <c r="F9" s="349"/>
      <c r="G9" s="349"/>
      <c r="H9" s="349"/>
      <c r="I9" s="349"/>
    </row>
    <row r="10" spans="1:9" s="57" customFormat="1" ht="12.75">
      <c r="A10" s="227">
        <v>6</v>
      </c>
      <c r="B10" s="349" t="str">
        <f>Translations!$B$787</f>
        <v>Payload</v>
      </c>
      <c r="C10" s="349"/>
      <c r="D10" s="349"/>
      <c r="E10" s="349"/>
      <c r="F10" s="349"/>
      <c r="G10" s="349"/>
      <c r="H10" s="349"/>
      <c r="I10" s="349"/>
    </row>
    <row r="11" spans="1:9" s="57" customFormat="1" ht="12.75">
      <c r="A11" s="227">
        <v>7</v>
      </c>
      <c r="B11" s="349" t="str">
        <f>Translations!$B$15</f>
        <v>Management</v>
      </c>
      <c r="C11" s="349"/>
      <c r="D11" s="350"/>
      <c r="E11" s="350"/>
      <c r="F11" s="350"/>
      <c r="G11" s="350"/>
      <c r="H11" s="350"/>
      <c r="I11" s="350"/>
    </row>
    <row r="12" spans="1:9" s="57" customFormat="1" ht="12.75">
      <c r="A12" s="227">
        <v>8</v>
      </c>
      <c r="B12" s="349" t="str">
        <f>Translations!$B$16</f>
        <v>Data Flow Activities</v>
      </c>
      <c r="C12" s="349"/>
      <c r="D12" s="349"/>
      <c r="E12" s="349"/>
      <c r="F12" s="349"/>
      <c r="G12" s="349"/>
      <c r="H12" s="349"/>
      <c r="I12" s="349"/>
    </row>
    <row r="13" spans="1:9" s="57" customFormat="1" ht="12.75">
      <c r="A13" s="227">
        <v>9</v>
      </c>
      <c r="B13" s="349" t="str">
        <f>Translations!$B$17</f>
        <v>Control Activities</v>
      </c>
      <c r="C13" s="349"/>
      <c r="D13" s="349"/>
      <c r="E13" s="349"/>
      <c r="F13" s="349"/>
      <c r="G13" s="349"/>
      <c r="H13" s="349"/>
      <c r="I13" s="349"/>
    </row>
    <row r="14" spans="1:9" s="57" customFormat="1" ht="12.75">
      <c r="A14" s="227">
        <v>10</v>
      </c>
      <c r="B14" s="349" t="str">
        <f>Translations!$B$18</f>
        <v>List of definitions and abbreviations used</v>
      </c>
      <c r="C14" s="349"/>
      <c r="D14" s="349"/>
      <c r="E14" s="349"/>
      <c r="F14" s="349"/>
      <c r="G14" s="349"/>
      <c r="H14" s="349"/>
      <c r="I14" s="349"/>
    </row>
    <row r="15" spans="1:9" s="57" customFormat="1" ht="12.75">
      <c r="A15" s="227">
        <v>11</v>
      </c>
      <c r="B15" s="349" t="str">
        <f>Translations!$B$19</f>
        <v>Additional information</v>
      </c>
      <c r="C15" s="349"/>
      <c r="D15" s="349"/>
      <c r="E15" s="349"/>
      <c r="F15" s="349"/>
      <c r="G15" s="349"/>
      <c r="H15" s="349"/>
      <c r="I15" s="349"/>
    </row>
    <row r="16" spans="1:9" s="57" customFormat="1" ht="12.75">
      <c r="A16" s="227">
        <v>12</v>
      </c>
      <c r="B16" s="349" t="str">
        <f>Translations!$B$20</f>
        <v>Member State specific further information</v>
      </c>
      <c r="C16" s="349"/>
      <c r="D16" s="350"/>
      <c r="E16" s="350"/>
      <c r="F16" s="350"/>
      <c r="G16" s="350"/>
      <c r="H16" s="350"/>
      <c r="I16" s="350"/>
    </row>
    <row r="17" s="57" customFormat="1" ht="12.75">
      <c r="A17" s="227"/>
    </row>
    <row r="18" ht="12.75">
      <c r="A18" s="62"/>
    </row>
    <row r="19" ht="12.75">
      <c r="A19" s="62"/>
    </row>
    <row r="20" ht="12.75">
      <c r="A20" s="62"/>
    </row>
    <row r="21" spans="2:9" ht="13.5" thickBot="1">
      <c r="B21" s="365" t="str">
        <f>Translations!$B$21</f>
        <v>Information about this file:</v>
      </c>
      <c r="C21" s="355"/>
      <c r="D21" s="355"/>
      <c r="E21" s="355"/>
      <c r="F21" s="355"/>
      <c r="G21" s="355"/>
      <c r="H21" s="355"/>
      <c r="I21" s="355"/>
    </row>
    <row r="22" spans="2:9" s="21" customFormat="1" ht="12.75" customHeight="1">
      <c r="B22" s="350" t="str">
        <f>Translations!$B$22</f>
        <v>This monitoring plan was submitted by:</v>
      </c>
      <c r="C22" s="355"/>
      <c r="D22" s="355"/>
      <c r="E22" s="359"/>
      <c r="F22" s="22">
        <f>IF(ISBLANK('Identification and description'!I7),"",'Identification and description'!I7)</f>
      </c>
      <c r="G22" s="23"/>
      <c r="H22" s="23"/>
      <c r="I22" s="24"/>
    </row>
    <row r="23" spans="2:9" s="21" customFormat="1" ht="12.75">
      <c r="B23" s="360" t="str">
        <f>Translations!$B$23</f>
        <v>Unique Identifier of the aircraft operator (CRCO No.):</v>
      </c>
      <c r="C23" s="355"/>
      <c r="D23" s="355"/>
      <c r="E23" s="359"/>
      <c r="F23" s="25">
        <f>IF(ISBLANK('Identification and description'!I11),"",'Identification and description'!I11)</f>
      </c>
      <c r="G23" s="26"/>
      <c r="H23" s="26"/>
      <c r="I23" s="27"/>
    </row>
    <row r="24" spans="2:9" s="21" customFormat="1" ht="13.5" thickBot="1">
      <c r="B24" s="364" t="str">
        <f>Translations!$B$24</f>
        <v>Version Number of this monitoring plan:</v>
      </c>
      <c r="C24" s="355"/>
      <c r="D24" s="355"/>
      <c r="E24" s="359"/>
      <c r="F24" s="216">
        <f>IF(ISBLANK('Identification and description'!I17),"",'Identification and description'!I17)</f>
      </c>
      <c r="G24" s="28"/>
      <c r="H24" s="28"/>
      <c r="I24" s="29"/>
    </row>
    <row r="25" ht="12.75">
      <c r="H25" s="63"/>
    </row>
    <row r="26" spans="2:9" ht="12.75">
      <c r="B26" s="354" t="str">
        <f>Translations!$B$25</f>
        <v>If your competent authority requires you to hand in a signed paper copy of the monitoring plan, please use the space below for signature:</v>
      </c>
      <c r="C26" s="354"/>
      <c r="D26" s="354"/>
      <c r="E26" s="354"/>
      <c r="F26" s="354"/>
      <c r="G26" s="354"/>
      <c r="H26" s="355"/>
      <c r="I26" s="355"/>
    </row>
    <row r="27" spans="2:9" ht="12.75">
      <c r="B27" s="354"/>
      <c r="C27" s="354"/>
      <c r="D27" s="354"/>
      <c r="E27" s="354"/>
      <c r="F27" s="354"/>
      <c r="G27" s="354"/>
      <c r="H27" s="355"/>
      <c r="I27" s="355"/>
    </row>
    <row r="33" spans="2:7" ht="13.5" thickBot="1">
      <c r="B33" s="59"/>
      <c r="D33" s="59"/>
      <c r="E33" s="59"/>
      <c r="F33" s="64"/>
      <c r="G33" s="64"/>
    </row>
    <row r="34" spans="2:9" ht="12.75">
      <c r="B34" s="353" t="str">
        <f>Translations!$B$26</f>
        <v>Date</v>
      </c>
      <c r="C34" s="353"/>
      <c r="D34" s="353"/>
      <c r="E34" s="59"/>
      <c r="F34" s="351" t="str">
        <f>Translations!$B$27</f>
        <v>Name and Signature of 
legally responsible person</v>
      </c>
      <c r="G34" s="351"/>
      <c r="H34" s="351"/>
      <c r="I34" s="351"/>
    </row>
    <row r="35" spans="6:9" ht="12.75">
      <c r="F35" s="352"/>
      <c r="G35" s="352"/>
      <c r="H35" s="352"/>
      <c r="I35" s="352"/>
    </row>
    <row r="39" spans="1:9" ht="13.5" thickBot="1">
      <c r="A39" s="62"/>
      <c r="B39" s="365" t="str">
        <f>Translations!$B$28</f>
        <v>Template version information:</v>
      </c>
      <c r="C39" s="355"/>
      <c r="D39" s="355"/>
      <c r="E39" s="355"/>
      <c r="F39" s="355"/>
      <c r="G39" s="355"/>
      <c r="H39" s="355"/>
      <c r="I39" s="355"/>
    </row>
    <row r="40" spans="2:7" ht="12.75">
      <c r="B40" s="65" t="str">
        <f>Translations!$B$29</f>
        <v>Template provided by:</v>
      </c>
      <c r="C40" s="66"/>
      <c r="D40" s="66"/>
      <c r="E40" s="356" t="str">
        <f>VersionDocumentation!B4</f>
        <v>European Commission</v>
      </c>
      <c r="F40" s="357"/>
      <c r="G40" s="358"/>
    </row>
    <row r="41" spans="2:7" ht="12.75">
      <c r="B41" s="67" t="str">
        <f>Translations!$B$30</f>
        <v>Publication date:</v>
      </c>
      <c r="C41" s="68"/>
      <c r="D41" s="69"/>
      <c r="E41" s="70">
        <f>VersionDocumentation!B3</f>
        <v>41106</v>
      </c>
      <c r="F41" s="343"/>
      <c r="G41" s="344"/>
    </row>
    <row r="42" spans="2:7" ht="12.75">
      <c r="B42" s="67" t="str">
        <f>Translations!$B$31</f>
        <v>Language version:</v>
      </c>
      <c r="C42" s="69"/>
      <c r="D42" s="69"/>
      <c r="E42" s="345" t="str">
        <f>VersionDocumentation!B5</f>
        <v>English</v>
      </c>
      <c r="F42" s="343"/>
      <c r="G42" s="344"/>
    </row>
    <row r="43" spans="2:7" ht="13.5" thickBot="1">
      <c r="B43" s="71" t="str">
        <f>Translations!$B$32</f>
        <v>Reference filename:</v>
      </c>
      <c r="C43" s="72"/>
      <c r="D43" s="72"/>
      <c r="E43" s="346" t="str">
        <f>VersionDocumentation!C3</f>
        <v>MP P3 TKM_COM_en_160712.xls</v>
      </c>
      <c r="F43" s="347"/>
      <c r="G43" s="348"/>
    </row>
  </sheetData>
  <sheetProtection sheet="1" objects="1" scenarios="1" formatCells="0" formatColumns="0" formatRows="0"/>
  <mergeCells count="27">
    <mergeCell ref="B24:E24"/>
    <mergeCell ref="B39:I39"/>
    <mergeCell ref="B12:I12"/>
    <mergeCell ref="B13:I13"/>
    <mergeCell ref="B14:I14"/>
    <mergeCell ref="B15:I15"/>
    <mergeCell ref="B16:I16"/>
    <mergeCell ref="B21:I21"/>
    <mergeCell ref="B9:I9"/>
    <mergeCell ref="B10:I10"/>
    <mergeCell ref="B6:I6"/>
    <mergeCell ref="B7:I7"/>
    <mergeCell ref="B8:I8"/>
    <mergeCell ref="B1:I1"/>
    <mergeCell ref="B3:I3"/>
    <mergeCell ref="B4:I4"/>
    <mergeCell ref="B5:I5"/>
    <mergeCell ref="F41:G41"/>
    <mergeCell ref="E42:G42"/>
    <mergeCell ref="E43:G43"/>
    <mergeCell ref="B11:I11"/>
    <mergeCell ref="F34:I35"/>
    <mergeCell ref="B34:D34"/>
    <mergeCell ref="B26:I27"/>
    <mergeCell ref="E40:G40"/>
    <mergeCell ref="B22:E22"/>
    <mergeCell ref="B23:E23"/>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1" location="Management!C10" display="Management"/>
    <hyperlink ref="B14" location="Management!A43" display="List of definitions and abreviations used"/>
    <hyperlink ref="B15" location="Management!A54" display="Additional information"/>
    <hyperlink ref="B16" location="Management!A54" display="Additional information"/>
    <hyperlink ref="B7:C7" location="'Identification and description'!A1" display="Contact details"/>
    <hyperlink ref="B16:C16" location="'MS specific content'!A1" display="Member State specific further information"/>
    <hyperlink ref="B6:C6" location="'Identification and description'!A1" display="Identification of the aircraft operator"/>
    <hyperlink ref="B8:C8" location="'Emission sources'!A1" display="Emission sources and fleet characteristics"/>
    <hyperlink ref="B11:C11" location="Management!A1" display="Management"/>
    <hyperlink ref="B12" location="Management!C10" display="Management"/>
    <hyperlink ref="B12:C12" location="Management!A1" display="Management"/>
    <hyperlink ref="B13" location="Management!C10" display="Management"/>
    <hyperlink ref="B13:C13" location="Management!A1" display="Management"/>
    <hyperlink ref="B5:I5" location="MPversions!A1" display="List of Monitoring Plan versions"/>
    <hyperlink ref="B7:I7" location="'Identification and description'!B76" display="Contact details"/>
    <hyperlink ref="B12:I12" location="Management!B34" display="Data Flow Activities"/>
    <hyperlink ref="B13:I13" location="Management!B60" display="Control Activities"/>
    <hyperlink ref="B14:I14" location="Management!B127" display="List of definitions and abbreviations used"/>
    <hyperlink ref="B15:I15" location="Management!B143" display="Additional information"/>
    <hyperlink ref="B9:I9" location="'Tonne-kilometres'!A1" display="Distance"/>
    <hyperlink ref="B10:I10" location="'Tonne-kilometres'!B32" display="Payload"/>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18" customWidth="1"/>
  </cols>
  <sheetData>
    <row r="2" ht="23.25">
      <c r="A2" s="17" t="s">
        <v>102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839"/>
  <sheetViews>
    <sheetView zoomScalePageLayoutView="0" workbookViewId="0" topLeftCell="A22">
      <selection activeCell="B38" sqref="B38"/>
    </sheetView>
  </sheetViews>
  <sheetFormatPr defaultColWidth="9.140625" defaultRowHeight="12.75"/>
  <cols>
    <col min="1" max="1" width="8.28125" style="16" customWidth="1"/>
    <col min="2" max="2" width="50.7109375" style="313" customWidth="1"/>
    <col min="3" max="16384" width="9.140625" style="16" customWidth="1"/>
  </cols>
  <sheetData>
    <row r="1" spans="1:3" ht="15">
      <c r="A1" s="15" t="s">
        <v>99</v>
      </c>
      <c r="B1" s="321" t="s">
        <v>100</v>
      </c>
      <c r="C1" s="15" t="s">
        <v>101</v>
      </c>
    </row>
    <row r="2" spans="1:2" ht="52.5">
      <c r="A2" s="252">
        <v>1</v>
      </c>
      <c r="B2" s="281" t="s">
        <v>834</v>
      </c>
    </row>
    <row r="3" spans="1:2" ht="18">
      <c r="A3" s="252">
        <v>2</v>
      </c>
      <c r="B3" s="237" t="s">
        <v>450</v>
      </c>
    </row>
    <row r="4" spans="1:2" ht="12.75">
      <c r="A4" s="252">
        <v>3</v>
      </c>
      <c r="B4" s="282" t="s">
        <v>451</v>
      </c>
    </row>
    <row r="5" spans="1:2" ht="12.75">
      <c r="A5" s="252">
        <v>4</v>
      </c>
      <c r="B5" s="282" t="s">
        <v>176</v>
      </c>
    </row>
    <row r="6" spans="1:2" ht="12.75">
      <c r="A6" s="252">
        <v>5</v>
      </c>
      <c r="B6" s="282" t="s">
        <v>452</v>
      </c>
    </row>
    <row r="7" spans="1:2" ht="12.75">
      <c r="A7" s="252">
        <v>6</v>
      </c>
      <c r="B7" s="282" t="s">
        <v>44</v>
      </c>
    </row>
    <row r="8" spans="1:2" ht="12.75">
      <c r="A8" s="252">
        <v>7</v>
      </c>
      <c r="B8" s="282" t="s">
        <v>334</v>
      </c>
    </row>
    <row r="9" spans="1:2" ht="12.75">
      <c r="A9" s="252">
        <v>8</v>
      </c>
      <c r="B9" s="282" t="s">
        <v>835</v>
      </c>
    </row>
    <row r="10" spans="1:2" ht="12.75">
      <c r="A10" s="252">
        <v>9</v>
      </c>
      <c r="B10" s="282" t="s">
        <v>836</v>
      </c>
    </row>
    <row r="11" spans="1:2" ht="12.75">
      <c r="A11" s="252">
        <v>10</v>
      </c>
      <c r="B11" s="282" t="s">
        <v>837</v>
      </c>
    </row>
    <row r="12" spans="1:2" ht="12.75">
      <c r="A12" s="252">
        <v>11</v>
      </c>
      <c r="B12" s="282" t="s">
        <v>838</v>
      </c>
    </row>
    <row r="13" spans="1:2" ht="12.75">
      <c r="A13" s="252">
        <v>12</v>
      </c>
      <c r="B13" s="282" t="s">
        <v>839</v>
      </c>
    </row>
    <row r="14" spans="1:2" ht="12.75">
      <c r="A14" s="252">
        <v>13</v>
      </c>
      <c r="B14" s="282" t="s">
        <v>840</v>
      </c>
    </row>
    <row r="15" spans="1:2" ht="12.75">
      <c r="A15" s="252">
        <v>14</v>
      </c>
      <c r="B15" s="282" t="s">
        <v>427</v>
      </c>
    </row>
    <row r="16" spans="1:2" ht="12.75">
      <c r="A16" s="252">
        <v>15</v>
      </c>
      <c r="B16" s="282" t="s">
        <v>432</v>
      </c>
    </row>
    <row r="17" spans="1:2" ht="12.75">
      <c r="A17" s="252">
        <v>16</v>
      </c>
      <c r="B17" s="282" t="s">
        <v>56</v>
      </c>
    </row>
    <row r="18" spans="1:2" ht="12.75">
      <c r="A18" s="252">
        <v>17</v>
      </c>
      <c r="B18" s="282" t="s">
        <v>446</v>
      </c>
    </row>
    <row r="19" spans="1:2" ht="12.75">
      <c r="A19" s="252">
        <v>18</v>
      </c>
      <c r="B19" s="282" t="s">
        <v>431</v>
      </c>
    </row>
    <row r="20" spans="1:2" ht="12.75">
      <c r="A20" s="252">
        <v>19</v>
      </c>
      <c r="B20" s="282" t="s">
        <v>333</v>
      </c>
    </row>
    <row r="21" spans="1:2" ht="12.75">
      <c r="A21" s="252">
        <v>20</v>
      </c>
      <c r="B21" s="5" t="s">
        <v>316</v>
      </c>
    </row>
    <row r="22" spans="1:2" ht="12.75">
      <c r="A22" s="252">
        <v>21</v>
      </c>
      <c r="B22" s="253" t="s">
        <v>98</v>
      </c>
    </row>
    <row r="23" spans="1:2" ht="25.5">
      <c r="A23" s="252">
        <v>22</v>
      </c>
      <c r="B23" s="228" t="s">
        <v>125</v>
      </c>
    </row>
    <row r="24" spans="1:2" ht="12.75">
      <c r="A24" s="252">
        <v>23</v>
      </c>
      <c r="B24" s="254" t="s">
        <v>124</v>
      </c>
    </row>
    <row r="25" spans="1:2" ht="51.75" thickBot="1">
      <c r="A25" s="252">
        <v>24</v>
      </c>
      <c r="B25" s="5" t="s">
        <v>411</v>
      </c>
    </row>
    <row r="26" spans="1:2" ht="13.5" thickBot="1">
      <c r="A26" s="252">
        <v>25</v>
      </c>
      <c r="B26" s="255" t="s">
        <v>412</v>
      </c>
    </row>
    <row r="27" spans="1:2" ht="25.5">
      <c r="A27" s="252">
        <v>26</v>
      </c>
      <c r="B27" s="255" t="s">
        <v>413</v>
      </c>
    </row>
    <row r="28" spans="1:2" ht="13.5" thickBot="1">
      <c r="A28" s="252">
        <v>27</v>
      </c>
      <c r="B28" s="5" t="s">
        <v>315</v>
      </c>
    </row>
    <row r="29" spans="1:2" ht="12.75">
      <c r="A29" s="252">
        <v>28</v>
      </c>
      <c r="B29" s="283" t="s">
        <v>311</v>
      </c>
    </row>
    <row r="30" spans="1:2" ht="12.75">
      <c r="A30" s="252">
        <v>29</v>
      </c>
      <c r="B30" s="284" t="s">
        <v>314</v>
      </c>
    </row>
    <row r="31" spans="1:2" ht="12.75">
      <c r="A31" s="252">
        <v>30</v>
      </c>
      <c r="B31" s="284" t="s">
        <v>312</v>
      </c>
    </row>
    <row r="32" spans="1:2" ht="13.5" thickBot="1">
      <c r="A32" s="252">
        <v>31</v>
      </c>
      <c r="B32" s="285" t="s">
        <v>313</v>
      </c>
    </row>
    <row r="33" spans="1:2" ht="18">
      <c r="A33" s="252">
        <v>32</v>
      </c>
      <c r="B33" s="256" t="s">
        <v>453</v>
      </c>
    </row>
    <row r="34" spans="1:2" ht="102">
      <c r="A34" s="252">
        <v>33</v>
      </c>
      <c r="B34" s="1" t="s">
        <v>136</v>
      </c>
    </row>
    <row r="35" spans="1:2" ht="12.75">
      <c r="A35" s="252">
        <v>34</v>
      </c>
      <c r="B35" s="254" t="s">
        <v>137</v>
      </c>
    </row>
    <row r="36" spans="1:2" ht="38.25">
      <c r="A36" s="252">
        <v>35</v>
      </c>
      <c r="B36" s="282" t="s">
        <v>138</v>
      </c>
    </row>
    <row r="37" spans="1:2" ht="63.75">
      <c r="A37" s="252">
        <v>36</v>
      </c>
      <c r="B37" s="254" t="s">
        <v>1034</v>
      </c>
    </row>
    <row r="38" spans="1:2" ht="12.75">
      <c r="A38" s="252">
        <v>37</v>
      </c>
      <c r="B38" t="s">
        <v>1035</v>
      </c>
    </row>
    <row r="39" spans="1:2" ht="51">
      <c r="A39" s="252">
        <v>38</v>
      </c>
      <c r="B39" s="254" t="s">
        <v>139</v>
      </c>
    </row>
    <row r="40" spans="1:2" ht="63.75">
      <c r="A40" s="252">
        <v>39</v>
      </c>
      <c r="B40" s="257" t="s">
        <v>143</v>
      </c>
    </row>
    <row r="41" spans="1:2" ht="12.75">
      <c r="A41" s="252">
        <v>40</v>
      </c>
      <c r="B41" s="254" t="s">
        <v>140</v>
      </c>
    </row>
    <row r="42" spans="1:2" ht="153">
      <c r="A42" s="252">
        <v>41</v>
      </c>
      <c r="B42" s="257" t="s">
        <v>141</v>
      </c>
    </row>
    <row r="43" spans="1:2" ht="114.75">
      <c r="A43" s="252">
        <v>42</v>
      </c>
      <c r="B43" s="254" t="s">
        <v>144</v>
      </c>
    </row>
    <row r="44" spans="1:2" ht="38.25">
      <c r="A44" s="252">
        <v>43</v>
      </c>
      <c r="B44" s="254" t="s">
        <v>142</v>
      </c>
    </row>
    <row r="45" spans="1:2" ht="25.5">
      <c r="A45" s="252">
        <v>44</v>
      </c>
      <c r="B45" s="282" t="s">
        <v>60</v>
      </c>
    </row>
    <row r="46" spans="1:2" ht="114.75">
      <c r="A46" s="252">
        <v>45</v>
      </c>
      <c r="B46" s="1" t="s">
        <v>145</v>
      </c>
    </row>
    <row r="47" spans="1:2" ht="63.75">
      <c r="A47" s="252">
        <v>46</v>
      </c>
      <c r="B47" s="76" t="s">
        <v>146</v>
      </c>
    </row>
    <row r="48" spans="1:2" ht="31.5">
      <c r="A48" s="252">
        <v>47</v>
      </c>
      <c r="B48" s="229" t="s">
        <v>337</v>
      </c>
    </row>
    <row r="49" spans="1:2" ht="102">
      <c r="A49" s="252">
        <v>48</v>
      </c>
      <c r="B49" s="76" t="s">
        <v>980</v>
      </c>
    </row>
    <row r="50" spans="1:2" ht="38.25">
      <c r="A50" s="252">
        <v>49</v>
      </c>
      <c r="B50" s="228" t="s">
        <v>945</v>
      </c>
    </row>
    <row r="51" spans="1:2" ht="51">
      <c r="A51" s="252">
        <v>50</v>
      </c>
      <c r="B51" s="228" t="s">
        <v>71</v>
      </c>
    </row>
    <row r="52" spans="1:2" ht="63.75">
      <c r="A52" s="252">
        <v>51</v>
      </c>
      <c r="B52" s="1" t="s">
        <v>148</v>
      </c>
    </row>
    <row r="53" spans="1:2" ht="25.5">
      <c r="A53" s="252">
        <v>52</v>
      </c>
      <c r="B53" s="254" t="s">
        <v>147</v>
      </c>
    </row>
    <row r="54" spans="1:2" ht="25.5">
      <c r="A54" s="252">
        <v>53</v>
      </c>
      <c r="B54" s="228" t="s">
        <v>403</v>
      </c>
    </row>
    <row r="55" spans="1:2" ht="12.75">
      <c r="A55" s="252">
        <v>54</v>
      </c>
      <c r="B55" s="258" t="s">
        <v>338</v>
      </c>
    </row>
    <row r="56" spans="1:2" ht="140.25">
      <c r="A56" s="252">
        <v>55</v>
      </c>
      <c r="B56" s="1" t="s">
        <v>149</v>
      </c>
    </row>
    <row r="57" spans="1:2" ht="127.5">
      <c r="A57" s="252">
        <v>56</v>
      </c>
      <c r="B57" s="1" t="s">
        <v>150</v>
      </c>
    </row>
    <row r="58" spans="1:2" ht="38.25">
      <c r="A58" s="252">
        <v>57</v>
      </c>
      <c r="B58" s="1" t="s">
        <v>457</v>
      </c>
    </row>
    <row r="59" spans="1:2" ht="51">
      <c r="A59" s="252">
        <v>58</v>
      </c>
      <c r="B59" s="228" t="s">
        <v>339</v>
      </c>
    </row>
    <row r="60" spans="1:2" ht="153">
      <c r="A60" s="252">
        <v>59</v>
      </c>
      <c r="B60" s="76" t="s">
        <v>981</v>
      </c>
    </row>
    <row r="61" spans="1:2" ht="15.75">
      <c r="A61" s="252">
        <v>60</v>
      </c>
      <c r="B61" s="230" t="s">
        <v>340</v>
      </c>
    </row>
    <row r="62" spans="1:2" ht="12.75">
      <c r="A62" s="252">
        <v>61</v>
      </c>
      <c r="B62" s="76" t="s">
        <v>341</v>
      </c>
    </row>
    <row r="63" spans="1:2" ht="12.75">
      <c r="A63" s="252">
        <v>62</v>
      </c>
      <c r="B63" s="254" t="s">
        <v>343</v>
      </c>
    </row>
    <row r="64" spans="1:2" ht="12.75">
      <c r="A64" s="252">
        <v>63</v>
      </c>
      <c r="B64" s="282" t="s">
        <v>342</v>
      </c>
    </row>
    <row r="65" spans="1:2" ht="12.75">
      <c r="A65" s="252">
        <v>64</v>
      </c>
      <c r="B65" s="254" t="s">
        <v>344</v>
      </c>
    </row>
    <row r="66" spans="1:2" ht="12.75">
      <c r="A66" s="252">
        <v>65</v>
      </c>
      <c r="B66" s="282" t="s">
        <v>151</v>
      </c>
    </row>
    <row r="67" spans="1:2" ht="12.75">
      <c r="A67" s="252">
        <v>66</v>
      </c>
      <c r="B67" s="1" t="s">
        <v>350</v>
      </c>
    </row>
    <row r="68" spans="1:2" ht="25.5">
      <c r="A68" s="252">
        <v>67</v>
      </c>
      <c r="B68" s="282" t="s">
        <v>59</v>
      </c>
    </row>
    <row r="69" spans="1:2" ht="12.75">
      <c r="A69" s="252">
        <v>68</v>
      </c>
      <c r="B69" s="254" t="s">
        <v>345</v>
      </c>
    </row>
    <row r="70" spans="1:2" ht="12.75">
      <c r="A70" s="252">
        <v>69</v>
      </c>
      <c r="B70" s="76" t="s">
        <v>346</v>
      </c>
    </row>
    <row r="71" spans="1:2" ht="12.75">
      <c r="A71" s="252">
        <v>70</v>
      </c>
      <c r="B71" s="286" t="s">
        <v>347</v>
      </c>
    </row>
    <row r="72" spans="1:2" ht="12.75">
      <c r="A72" s="252">
        <v>71</v>
      </c>
      <c r="B72" s="228" t="s">
        <v>348</v>
      </c>
    </row>
    <row r="73" spans="1:2" ht="12.75">
      <c r="A73" s="252">
        <v>72</v>
      </c>
      <c r="B73" s="286" t="s">
        <v>349</v>
      </c>
    </row>
    <row r="74" spans="1:2" ht="15.75">
      <c r="A74" s="252">
        <v>73</v>
      </c>
      <c r="B74" s="230" t="s">
        <v>351</v>
      </c>
    </row>
    <row r="75" spans="1:2" ht="127.5">
      <c r="A75" s="252">
        <v>74</v>
      </c>
      <c r="B75" s="228" t="s">
        <v>352</v>
      </c>
    </row>
    <row r="76" spans="1:2" ht="63.75">
      <c r="A76" s="252">
        <v>75</v>
      </c>
      <c r="B76" s="228" t="s">
        <v>52</v>
      </c>
    </row>
    <row r="77" spans="1:2" ht="89.25">
      <c r="A77" s="252">
        <v>76</v>
      </c>
      <c r="B77" s="228" t="s">
        <v>72</v>
      </c>
    </row>
    <row r="78" spans="1:2" ht="12.75">
      <c r="A78" s="252">
        <v>77</v>
      </c>
      <c r="B78" s="259" t="s">
        <v>51</v>
      </c>
    </row>
    <row r="79" spans="1:2" ht="12.75">
      <c r="A79" s="252">
        <v>78</v>
      </c>
      <c r="B79" s="55" t="s">
        <v>353</v>
      </c>
    </row>
    <row r="80" spans="1:2" ht="25.5">
      <c r="A80" s="252">
        <v>79</v>
      </c>
      <c r="B80" s="236" t="s">
        <v>354</v>
      </c>
    </row>
    <row r="81" spans="1:2" ht="12.75">
      <c r="A81" s="252">
        <v>80</v>
      </c>
      <c r="B81" s="260" t="s">
        <v>355</v>
      </c>
    </row>
    <row r="82" spans="1:2" ht="38.25">
      <c r="A82" s="252">
        <v>81</v>
      </c>
      <c r="B82" s="236" t="s">
        <v>357</v>
      </c>
    </row>
    <row r="83" spans="1:2" ht="12.75">
      <c r="A83" s="252">
        <v>82</v>
      </c>
      <c r="B83" s="261" t="s">
        <v>154</v>
      </c>
    </row>
    <row r="84" spans="1:2" ht="25.5">
      <c r="A84" s="252">
        <v>83</v>
      </c>
      <c r="B84" s="261" t="s">
        <v>152</v>
      </c>
    </row>
    <row r="85" spans="1:2" ht="25.5">
      <c r="A85" s="252">
        <v>84</v>
      </c>
      <c r="B85" s="261" t="s">
        <v>153</v>
      </c>
    </row>
    <row r="86" spans="1:2" ht="25.5">
      <c r="A86" s="252">
        <v>85</v>
      </c>
      <c r="B86" s="236" t="s">
        <v>365</v>
      </c>
    </row>
    <row r="87" spans="1:2" ht="31.5">
      <c r="A87" s="252">
        <v>86</v>
      </c>
      <c r="B87" s="230" t="s">
        <v>458</v>
      </c>
    </row>
    <row r="88" spans="1:2" ht="18">
      <c r="A88" s="252">
        <v>87</v>
      </c>
      <c r="B88" s="287" t="s">
        <v>126</v>
      </c>
    </row>
    <row r="89" spans="1:2" ht="15.75">
      <c r="A89" s="252">
        <v>88</v>
      </c>
      <c r="B89" s="288" t="s">
        <v>454</v>
      </c>
    </row>
    <row r="90" spans="1:2" ht="33.75">
      <c r="A90" s="252">
        <v>89</v>
      </c>
      <c r="B90" s="32" t="s">
        <v>127</v>
      </c>
    </row>
    <row r="91" spans="1:2" ht="67.5">
      <c r="A91" s="252">
        <v>90</v>
      </c>
      <c r="B91" s="32" t="s">
        <v>158</v>
      </c>
    </row>
    <row r="92" spans="1:2" ht="45">
      <c r="A92" s="252">
        <v>91</v>
      </c>
      <c r="B92" s="32" t="s">
        <v>128</v>
      </c>
    </row>
    <row r="93" spans="1:2" ht="78.75">
      <c r="A93" s="252">
        <v>92</v>
      </c>
      <c r="B93" s="32" t="s">
        <v>159</v>
      </c>
    </row>
    <row r="94" spans="1:2" ht="12.75">
      <c r="A94" s="252">
        <v>93</v>
      </c>
      <c r="B94" s="36" t="s">
        <v>42</v>
      </c>
    </row>
    <row r="95" spans="1:2" ht="12.75">
      <c r="A95" s="252">
        <v>94</v>
      </c>
      <c r="B95" s="36" t="s">
        <v>129</v>
      </c>
    </row>
    <row r="96" spans="1:2" ht="12.75">
      <c r="A96" s="252">
        <v>95</v>
      </c>
      <c r="B96" s="36" t="s">
        <v>130</v>
      </c>
    </row>
    <row r="97" spans="1:2" ht="22.5">
      <c r="A97" s="252">
        <v>96</v>
      </c>
      <c r="B97" s="36" t="s">
        <v>43</v>
      </c>
    </row>
    <row r="98" spans="1:2" ht="12.75">
      <c r="A98" s="252">
        <v>97</v>
      </c>
      <c r="B98" s="232" t="s">
        <v>155</v>
      </c>
    </row>
    <row r="99" spans="1:2" ht="54">
      <c r="A99" s="252">
        <v>98</v>
      </c>
      <c r="B99" s="237" t="s">
        <v>456</v>
      </c>
    </row>
    <row r="100" spans="1:2" ht="15.75">
      <c r="A100" s="252">
        <v>99</v>
      </c>
      <c r="B100" s="266" t="s">
        <v>440</v>
      </c>
    </row>
    <row r="101" spans="1:2" ht="12.75">
      <c r="A101" s="252">
        <v>100</v>
      </c>
      <c r="B101" s="55" t="s">
        <v>45</v>
      </c>
    </row>
    <row r="102" spans="1:2" ht="25.5">
      <c r="A102" s="252">
        <v>101</v>
      </c>
      <c r="B102" s="233" t="s">
        <v>827</v>
      </c>
    </row>
    <row r="103" spans="1:2" ht="22.5">
      <c r="A103" s="252">
        <v>102</v>
      </c>
      <c r="B103" s="97" t="s">
        <v>318</v>
      </c>
    </row>
    <row r="104" spans="1:2" ht="25.5">
      <c r="A104" s="252">
        <v>103</v>
      </c>
      <c r="B104" s="55" t="s">
        <v>317</v>
      </c>
    </row>
    <row r="105" spans="1:2" ht="22.5">
      <c r="A105" s="252">
        <v>104</v>
      </c>
      <c r="B105" s="97" t="s">
        <v>832</v>
      </c>
    </row>
    <row r="106" spans="1:2" ht="12.75">
      <c r="A106" s="252">
        <v>105</v>
      </c>
      <c r="B106" s="55" t="s">
        <v>323</v>
      </c>
    </row>
    <row r="107" spans="1:2" ht="90">
      <c r="A107" s="252">
        <v>106</v>
      </c>
      <c r="B107" s="97" t="s">
        <v>160</v>
      </c>
    </row>
    <row r="108" spans="1:2" ht="12.75">
      <c r="A108" s="252">
        <v>107</v>
      </c>
      <c r="B108" s="55" t="s">
        <v>322</v>
      </c>
    </row>
    <row r="109" spans="1:2" ht="56.25">
      <c r="A109" s="252">
        <v>108</v>
      </c>
      <c r="B109" s="234" t="s">
        <v>982</v>
      </c>
    </row>
    <row r="110" spans="1:2" ht="12.75">
      <c r="A110" s="252">
        <v>109</v>
      </c>
      <c r="B110" s="262" t="s">
        <v>161</v>
      </c>
    </row>
    <row r="111" spans="1:2" ht="22.5">
      <c r="A111" s="252">
        <v>110</v>
      </c>
      <c r="B111" s="251" t="s">
        <v>162</v>
      </c>
    </row>
    <row r="112" spans="1:2" ht="25.5">
      <c r="A112" s="252">
        <v>111</v>
      </c>
      <c r="B112" s="282" t="s">
        <v>841</v>
      </c>
    </row>
    <row r="113" spans="1:2" ht="38.25">
      <c r="A113" s="252">
        <v>112</v>
      </c>
      <c r="B113" s="55" t="s">
        <v>46</v>
      </c>
    </row>
    <row r="114" spans="1:2" ht="33.75">
      <c r="A114" s="252">
        <v>113</v>
      </c>
      <c r="B114" s="97" t="s">
        <v>368</v>
      </c>
    </row>
    <row r="115" spans="1:2" ht="38.25">
      <c r="A115" s="252">
        <v>114</v>
      </c>
      <c r="B115" s="55" t="s">
        <v>47</v>
      </c>
    </row>
    <row r="116" spans="1:2" ht="56.25">
      <c r="A116" s="252">
        <v>115</v>
      </c>
      <c r="B116" s="97" t="s">
        <v>329</v>
      </c>
    </row>
    <row r="117" spans="1:2" ht="51">
      <c r="A117" s="252">
        <v>116</v>
      </c>
      <c r="B117" s="55" t="s">
        <v>831</v>
      </c>
    </row>
    <row r="118" spans="1:2" ht="38.25">
      <c r="A118" s="252">
        <v>117</v>
      </c>
      <c r="B118" s="233" t="s">
        <v>829</v>
      </c>
    </row>
    <row r="119" spans="1:2" ht="45">
      <c r="A119" s="252">
        <v>118</v>
      </c>
      <c r="B119" s="97" t="s">
        <v>380</v>
      </c>
    </row>
    <row r="120" spans="1:2" ht="25.5">
      <c r="A120" s="252">
        <v>119</v>
      </c>
      <c r="B120" s="55" t="s">
        <v>463</v>
      </c>
    </row>
    <row r="121" spans="1:2" ht="12.75">
      <c r="A121" s="252">
        <v>120</v>
      </c>
      <c r="B121" s="97" t="s">
        <v>379</v>
      </c>
    </row>
    <row r="122" spans="1:2" ht="12.75">
      <c r="A122" s="252">
        <v>121</v>
      </c>
      <c r="B122" s="55" t="s">
        <v>372</v>
      </c>
    </row>
    <row r="123" spans="1:2" ht="33.75">
      <c r="A123" s="252">
        <v>122</v>
      </c>
      <c r="B123" s="97" t="s">
        <v>378</v>
      </c>
    </row>
    <row r="124" spans="1:2" ht="38.25">
      <c r="A124" s="252">
        <v>123</v>
      </c>
      <c r="B124" s="55" t="s">
        <v>358</v>
      </c>
    </row>
    <row r="125" spans="1:2" ht="12.75">
      <c r="A125" s="252">
        <v>124</v>
      </c>
      <c r="B125" s="263" t="s">
        <v>825</v>
      </c>
    </row>
    <row r="126" spans="1:2" ht="12.75">
      <c r="A126" s="252">
        <v>125</v>
      </c>
      <c r="B126" s="263" t="s">
        <v>381</v>
      </c>
    </row>
    <row r="127" spans="1:2" ht="12.75">
      <c r="A127" s="252">
        <v>126</v>
      </c>
      <c r="B127" s="263" t="s">
        <v>360</v>
      </c>
    </row>
    <row r="128" spans="1:2" ht="12.75">
      <c r="A128" s="252">
        <v>127</v>
      </c>
      <c r="B128" s="263" t="s">
        <v>826</v>
      </c>
    </row>
    <row r="129" spans="1:2" ht="25.5">
      <c r="A129" s="252">
        <v>128</v>
      </c>
      <c r="B129" s="55" t="s">
        <v>382</v>
      </c>
    </row>
    <row r="130" spans="1:2" ht="12.75">
      <c r="A130" s="252">
        <v>129</v>
      </c>
      <c r="B130" s="263" t="s">
        <v>383</v>
      </c>
    </row>
    <row r="131" spans="1:2" ht="12.75">
      <c r="A131" s="252">
        <v>130</v>
      </c>
      <c r="B131" s="263" t="s">
        <v>384</v>
      </c>
    </row>
    <row r="132" spans="1:2" ht="12.75">
      <c r="A132" s="252">
        <v>131</v>
      </c>
      <c r="B132" s="263" t="s">
        <v>385</v>
      </c>
    </row>
    <row r="133" spans="1:2" ht="12.75">
      <c r="A133" s="252">
        <v>132</v>
      </c>
      <c r="B133" s="263" t="s">
        <v>386</v>
      </c>
    </row>
    <row r="134" spans="1:2" ht="12.75">
      <c r="A134" s="252">
        <v>133</v>
      </c>
      <c r="B134" s="263" t="s">
        <v>387</v>
      </c>
    </row>
    <row r="135" spans="1:2" ht="12.75">
      <c r="A135" s="252">
        <v>134</v>
      </c>
      <c r="B135" s="263" t="s">
        <v>388</v>
      </c>
    </row>
    <row r="136" spans="1:2" ht="12.75">
      <c r="A136" s="252">
        <v>135</v>
      </c>
      <c r="B136" s="263" t="s">
        <v>426</v>
      </c>
    </row>
    <row r="137" spans="1:2" ht="51">
      <c r="A137" s="252">
        <v>136</v>
      </c>
      <c r="B137" s="55" t="s">
        <v>404</v>
      </c>
    </row>
    <row r="138" spans="1:2" ht="38.25">
      <c r="A138" s="252">
        <v>137</v>
      </c>
      <c r="B138" s="55" t="s">
        <v>391</v>
      </c>
    </row>
    <row r="139" spans="1:2" ht="56.25">
      <c r="A139" s="252">
        <v>138</v>
      </c>
      <c r="B139" s="264" t="s">
        <v>163</v>
      </c>
    </row>
    <row r="140" spans="1:2" ht="51">
      <c r="A140" s="252">
        <v>139</v>
      </c>
      <c r="B140" s="289" t="s">
        <v>332</v>
      </c>
    </row>
    <row r="141" spans="1:2" ht="25.5">
      <c r="A141" s="252">
        <v>140</v>
      </c>
      <c r="B141" s="55" t="s">
        <v>390</v>
      </c>
    </row>
    <row r="142" spans="1:2" ht="45">
      <c r="A142" s="252">
        <v>141</v>
      </c>
      <c r="B142" s="264" t="s">
        <v>946</v>
      </c>
    </row>
    <row r="143" spans="1:2" ht="12.75">
      <c r="A143" s="252">
        <v>142</v>
      </c>
      <c r="B143" s="263" t="s">
        <v>464</v>
      </c>
    </row>
    <row r="144" spans="1:2" ht="22.5">
      <c r="A144" s="252">
        <v>143</v>
      </c>
      <c r="B144" s="264" t="s">
        <v>394</v>
      </c>
    </row>
    <row r="145" spans="1:2" ht="12.75">
      <c r="A145" s="252">
        <v>144</v>
      </c>
      <c r="B145" s="263" t="s">
        <v>465</v>
      </c>
    </row>
    <row r="146" spans="1:2" ht="12.75">
      <c r="A146" s="252">
        <v>145</v>
      </c>
      <c r="B146" s="263" t="s">
        <v>466</v>
      </c>
    </row>
    <row r="147" spans="1:2" ht="25.5">
      <c r="A147" s="252">
        <v>146</v>
      </c>
      <c r="B147" s="265" t="s">
        <v>828</v>
      </c>
    </row>
    <row r="148" spans="1:2" ht="15.75">
      <c r="A148" s="252">
        <v>147</v>
      </c>
      <c r="B148" s="266" t="s">
        <v>48</v>
      </c>
    </row>
    <row r="149" spans="1:2" ht="12.75">
      <c r="A149" s="252">
        <v>148</v>
      </c>
      <c r="B149" s="55" t="s">
        <v>425</v>
      </c>
    </row>
    <row r="150" spans="1:2" ht="45">
      <c r="A150" s="252">
        <v>149</v>
      </c>
      <c r="B150" s="264" t="s">
        <v>49</v>
      </c>
    </row>
    <row r="151" spans="1:2" ht="12.75">
      <c r="A151" s="252">
        <v>150</v>
      </c>
      <c r="B151" s="55" t="s">
        <v>32</v>
      </c>
    </row>
    <row r="152" spans="1:2" ht="12.75">
      <c r="A152" s="252">
        <v>151</v>
      </c>
      <c r="B152" s="55" t="s">
        <v>33</v>
      </c>
    </row>
    <row r="153" spans="1:2" ht="12.75">
      <c r="A153" s="252">
        <v>152</v>
      </c>
      <c r="B153" s="55" t="s">
        <v>34</v>
      </c>
    </row>
    <row r="154" spans="1:2" ht="12.75">
      <c r="A154" s="252">
        <v>153</v>
      </c>
      <c r="B154" s="55" t="s">
        <v>396</v>
      </c>
    </row>
    <row r="155" spans="1:2" ht="25.5">
      <c r="A155" s="252">
        <v>154</v>
      </c>
      <c r="B155" s="55" t="s">
        <v>397</v>
      </c>
    </row>
    <row r="156" spans="1:2" ht="12.75">
      <c r="A156" s="252">
        <v>155</v>
      </c>
      <c r="B156" s="55" t="s">
        <v>398</v>
      </c>
    </row>
    <row r="157" spans="1:2" ht="12.75">
      <c r="A157" s="252">
        <v>156</v>
      </c>
      <c r="B157" s="55" t="s">
        <v>399</v>
      </c>
    </row>
    <row r="158" spans="1:2" ht="25.5">
      <c r="A158" s="252">
        <v>157</v>
      </c>
      <c r="B158" s="282" t="s">
        <v>67</v>
      </c>
    </row>
    <row r="159" spans="1:2" ht="25.5">
      <c r="A159" s="252">
        <v>158</v>
      </c>
      <c r="B159" s="55" t="s">
        <v>216</v>
      </c>
    </row>
    <row r="160" spans="1:2" ht="51">
      <c r="A160" s="252">
        <v>159</v>
      </c>
      <c r="B160" s="228" t="s">
        <v>50</v>
      </c>
    </row>
    <row r="161" spans="1:2" ht="56.25">
      <c r="A161" s="252">
        <v>160</v>
      </c>
      <c r="B161" s="264" t="s">
        <v>201</v>
      </c>
    </row>
    <row r="162" spans="1:2" ht="12.75">
      <c r="A162" s="252">
        <v>161</v>
      </c>
      <c r="B162" s="5" t="s">
        <v>35</v>
      </c>
    </row>
    <row r="163" spans="1:2" ht="12.75">
      <c r="A163" s="252">
        <v>162</v>
      </c>
      <c r="B163" s="5" t="s">
        <v>36</v>
      </c>
    </row>
    <row r="164" spans="1:2" ht="12.75">
      <c r="A164" s="252">
        <v>163</v>
      </c>
      <c r="B164" s="5" t="s">
        <v>37</v>
      </c>
    </row>
    <row r="165" spans="1:2" ht="12.75">
      <c r="A165" s="252">
        <v>164</v>
      </c>
      <c r="B165" s="5" t="s">
        <v>38</v>
      </c>
    </row>
    <row r="166" spans="1:2" ht="12.75">
      <c r="A166" s="252">
        <v>165</v>
      </c>
      <c r="B166" s="5" t="s">
        <v>39</v>
      </c>
    </row>
    <row r="167" spans="1:2" ht="12.75">
      <c r="A167" s="252">
        <v>166</v>
      </c>
      <c r="B167" s="5" t="s">
        <v>40</v>
      </c>
    </row>
    <row r="168" spans="1:2" ht="12.75">
      <c r="A168" s="252">
        <v>167</v>
      </c>
      <c r="B168" s="314" t="s">
        <v>941</v>
      </c>
    </row>
    <row r="169" spans="1:2" ht="36">
      <c r="A169" s="252">
        <v>168</v>
      </c>
      <c r="B169" s="237" t="s">
        <v>330</v>
      </c>
    </row>
    <row r="170" spans="1:2" ht="15.75">
      <c r="A170" s="252">
        <v>169</v>
      </c>
      <c r="B170" s="266" t="s">
        <v>461</v>
      </c>
    </row>
    <row r="171" spans="1:2" ht="15.75">
      <c r="A171" s="252">
        <v>170</v>
      </c>
      <c r="B171" s="267" t="s">
        <v>400</v>
      </c>
    </row>
    <row r="172" spans="1:2" ht="25.5">
      <c r="A172" s="252">
        <v>171</v>
      </c>
      <c r="B172" s="55" t="s">
        <v>983</v>
      </c>
    </row>
    <row r="173" spans="1:2" ht="67.5">
      <c r="A173" s="252">
        <v>172</v>
      </c>
      <c r="B173" s="268" t="s">
        <v>401</v>
      </c>
    </row>
    <row r="174" spans="1:2" ht="56.25">
      <c r="A174" s="252">
        <v>173</v>
      </c>
      <c r="B174" s="268" t="s">
        <v>402</v>
      </c>
    </row>
    <row r="175" spans="1:2" ht="45">
      <c r="A175" s="252">
        <v>174</v>
      </c>
      <c r="B175" s="268" t="s">
        <v>842</v>
      </c>
    </row>
    <row r="176" spans="1:2" ht="56.25">
      <c r="A176" s="252">
        <v>175</v>
      </c>
      <c r="B176" s="268" t="s">
        <v>947</v>
      </c>
    </row>
    <row r="177" spans="1:2" ht="12.75">
      <c r="A177" s="252">
        <v>176</v>
      </c>
      <c r="B177" s="55" t="s">
        <v>41</v>
      </c>
    </row>
    <row r="178" spans="1:2" ht="33.75">
      <c r="A178" s="252">
        <v>177</v>
      </c>
      <c r="B178" s="249" t="s">
        <v>843</v>
      </c>
    </row>
    <row r="179" spans="1:2" ht="22.5">
      <c r="A179" s="252">
        <v>178</v>
      </c>
      <c r="B179" s="249" t="s">
        <v>844</v>
      </c>
    </row>
    <row r="180" spans="1:2" ht="22.5">
      <c r="A180" s="252">
        <v>179</v>
      </c>
      <c r="B180" s="250" t="s">
        <v>845</v>
      </c>
    </row>
    <row r="181" spans="1:2" ht="22.5">
      <c r="A181" s="252">
        <v>180</v>
      </c>
      <c r="B181" s="250" t="s">
        <v>846</v>
      </c>
    </row>
    <row r="182" spans="1:2" ht="22.5">
      <c r="A182" s="252">
        <v>181</v>
      </c>
      <c r="B182" s="250" t="s">
        <v>847</v>
      </c>
    </row>
    <row r="183" spans="1:2" ht="12.75">
      <c r="A183" s="252">
        <v>182</v>
      </c>
      <c r="B183" s="250" t="s">
        <v>848</v>
      </c>
    </row>
    <row r="184" spans="1:2" ht="12.75">
      <c r="A184" s="252">
        <v>183</v>
      </c>
      <c r="B184" s="250" t="s">
        <v>55</v>
      </c>
    </row>
    <row r="185" spans="1:2" ht="12.75">
      <c r="A185" s="252">
        <v>184</v>
      </c>
      <c r="B185" s="250" t="s">
        <v>849</v>
      </c>
    </row>
    <row r="186" spans="1:2" ht="56.25">
      <c r="A186" s="252">
        <v>185</v>
      </c>
      <c r="B186" s="239" t="s">
        <v>164</v>
      </c>
    </row>
    <row r="187" spans="1:2" ht="22.5">
      <c r="A187" s="252">
        <v>186</v>
      </c>
      <c r="B187" s="235" t="s">
        <v>165</v>
      </c>
    </row>
    <row r="188" spans="1:2" ht="25.5">
      <c r="A188" s="252">
        <v>187</v>
      </c>
      <c r="B188" s="55" t="s">
        <v>405</v>
      </c>
    </row>
    <row r="189" spans="1:2" ht="45">
      <c r="A189" s="252">
        <v>188</v>
      </c>
      <c r="B189" s="290" t="s">
        <v>321</v>
      </c>
    </row>
    <row r="190" spans="1:2" ht="22.5">
      <c r="A190" s="252">
        <v>189</v>
      </c>
      <c r="B190" s="250" t="s">
        <v>850</v>
      </c>
    </row>
    <row r="191" spans="1:2" ht="25.5">
      <c r="A191" s="252">
        <v>190</v>
      </c>
      <c r="B191" s="282" t="s">
        <v>166</v>
      </c>
    </row>
    <row r="192" spans="1:2" ht="51">
      <c r="A192" s="252">
        <v>191</v>
      </c>
      <c r="B192" s="55" t="s">
        <v>984</v>
      </c>
    </row>
    <row r="193" spans="1:2" ht="45">
      <c r="A193" s="252">
        <v>192</v>
      </c>
      <c r="B193" s="264" t="s">
        <v>985</v>
      </c>
    </row>
    <row r="194" spans="1:2" ht="12.75">
      <c r="A194" s="252">
        <v>193</v>
      </c>
      <c r="B194" s="269" t="s">
        <v>167</v>
      </c>
    </row>
    <row r="195" spans="1:2" ht="12.75">
      <c r="A195" s="252">
        <v>194</v>
      </c>
      <c r="B195" s="269" t="s">
        <v>168</v>
      </c>
    </row>
    <row r="196" spans="1:2" ht="63.75">
      <c r="A196" s="252">
        <v>195</v>
      </c>
      <c r="B196" s="233" t="s">
        <v>830</v>
      </c>
    </row>
    <row r="197" spans="1:2" ht="12.75">
      <c r="A197" s="252">
        <v>196</v>
      </c>
      <c r="B197" s="269" t="s">
        <v>169</v>
      </c>
    </row>
    <row r="198" spans="1:2" ht="12.75">
      <c r="A198" s="252">
        <v>197</v>
      </c>
      <c r="B198" s="269" t="s">
        <v>170</v>
      </c>
    </row>
    <row r="199" spans="1:2" ht="12.75">
      <c r="A199" s="252">
        <v>198</v>
      </c>
      <c r="B199" s="269" t="s">
        <v>171</v>
      </c>
    </row>
    <row r="200" spans="1:2" ht="12.75">
      <c r="A200" s="252">
        <v>199</v>
      </c>
      <c r="B200" s="269" t="s">
        <v>172</v>
      </c>
    </row>
    <row r="201" spans="1:2" ht="51">
      <c r="A201" s="252">
        <v>200</v>
      </c>
      <c r="B201" s="55" t="s">
        <v>986</v>
      </c>
    </row>
    <row r="202" spans="1:2" ht="45">
      <c r="A202" s="252">
        <v>201</v>
      </c>
      <c r="B202" s="160" t="s">
        <v>987</v>
      </c>
    </row>
    <row r="203" spans="1:2" ht="51">
      <c r="A203" s="252">
        <v>202</v>
      </c>
      <c r="B203" s="55" t="s">
        <v>23</v>
      </c>
    </row>
    <row r="204" spans="1:2" ht="45">
      <c r="A204" s="252">
        <v>203</v>
      </c>
      <c r="B204" s="160" t="s">
        <v>988</v>
      </c>
    </row>
    <row r="205" spans="1:2" ht="25.5">
      <c r="A205" s="252">
        <v>204</v>
      </c>
      <c r="B205" s="55" t="s">
        <v>989</v>
      </c>
    </row>
    <row r="206" spans="1:2" ht="22.5">
      <c r="A206" s="252">
        <v>205</v>
      </c>
      <c r="B206" s="268" t="s">
        <v>851</v>
      </c>
    </row>
    <row r="207" spans="1:2" ht="12.75">
      <c r="A207" s="252">
        <v>206</v>
      </c>
      <c r="B207" s="291" t="s">
        <v>990</v>
      </c>
    </row>
    <row r="208" spans="1:2" ht="31.5">
      <c r="A208" s="252">
        <v>207</v>
      </c>
      <c r="B208" s="266" t="s">
        <v>852</v>
      </c>
    </row>
    <row r="209" spans="1:2" ht="51">
      <c r="A209" s="252">
        <v>208</v>
      </c>
      <c r="B209" s="5" t="s">
        <v>991</v>
      </c>
    </row>
    <row r="210" spans="1:2" ht="56.25">
      <c r="A210" s="252">
        <v>209</v>
      </c>
      <c r="B210" s="268" t="s">
        <v>992</v>
      </c>
    </row>
    <row r="211" spans="1:2" ht="25.5">
      <c r="A211" s="252">
        <v>210</v>
      </c>
      <c r="B211" s="282" t="s">
        <v>853</v>
      </c>
    </row>
    <row r="212" spans="1:2" ht="38.25">
      <c r="A212" s="252">
        <v>211</v>
      </c>
      <c r="B212" s="5" t="s">
        <v>993</v>
      </c>
    </row>
    <row r="213" spans="1:2" ht="63.75">
      <c r="A213" s="252">
        <v>212</v>
      </c>
      <c r="B213" s="273" t="s">
        <v>994</v>
      </c>
    </row>
    <row r="214" spans="1:2" ht="56.25">
      <c r="A214" s="252">
        <v>213</v>
      </c>
      <c r="B214" s="270" t="s">
        <v>995</v>
      </c>
    </row>
    <row r="215" spans="1:2" ht="25.5">
      <c r="A215" s="252">
        <v>214</v>
      </c>
      <c r="B215" s="282" t="s">
        <v>854</v>
      </c>
    </row>
    <row r="216" spans="1:2" ht="18">
      <c r="A216" s="252">
        <v>215</v>
      </c>
      <c r="B216" s="292" t="s">
        <v>996</v>
      </c>
    </row>
    <row r="217" spans="1:2" ht="25.5">
      <c r="A217" s="252">
        <v>216</v>
      </c>
      <c r="B217" s="282" t="s">
        <v>855</v>
      </c>
    </row>
    <row r="218" spans="1:2" ht="25.5">
      <c r="A218" s="252">
        <v>217</v>
      </c>
      <c r="B218" s="273" t="s">
        <v>997</v>
      </c>
    </row>
    <row r="219" spans="1:2" ht="45">
      <c r="A219" s="252">
        <v>218</v>
      </c>
      <c r="B219" s="241" t="s">
        <v>856</v>
      </c>
    </row>
    <row r="220" spans="1:2" ht="12.75">
      <c r="A220" s="252">
        <v>219</v>
      </c>
      <c r="B220" s="293" t="s">
        <v>57</v>
      </c>
    </row>
    <row r="221" spans="1:2" ht="76.5">
      <c r="A221" s="252">
        <v>220</v>
      </c>
      <c r="B221" s="294" t="s">
        <v>857</v>
      </c>
    </row>
    <row r="222" spans="1:2" ht="12.75">
      <c r="A222" s="252">
        <v>221</v>
      </c>
      <c r="B222" s="293" t="s">
        <v>58</v>
      </c>
    </row>
    <row r="223" spans="1:2" ht="63.75">
      <c r="A223" s="252">
        <v>222</v>
      </c>
      <c r="B223" s="293" t="s">
        <v>858</v>
      </c>
    </row>
    <row r="224" spans="1:2" ht="22.5">
      <c r="A224" s="252">
        <v>223</v>
      </c>
      <c r="B224" s="249" t="s">
        <v>859</v>
      </c>
    </row>
    <row r="225" spans="1:2" ht="12.75">
      <c r="A225" s="252">
        <v>224</v>
      </c>
      <c r="B225" s="250" t="s">
        <v>860</v>
      </c>
    </row>
    <row r="226" spans="1:2" ht="12.75">
      <c r="A226" s="252">
        <v>225</v>
      </c>
      <c r="B226" s="249" t="s">
        <v>861</v>
      </c>
    </row>
    <row r="227" spans="1:2" ht="12.75">
      <c r="A227" s="252">
        <v>226</v>
      </c>
      <c r="B227" s="249" t="s">
        <v>862</v>
      </c>
    </row>
    <row r="228" spans="1:2" ht="12.75">
      <c r="A228" s="252">
        <v>227</v>
      </c>
      <c r="B228" s="295" t="s">
        <v>863</v>
      </c>
    </row>
    <row r="229" spans="1:2" ht="38.25">
      <c r="A229" s="252">
        <v>228</v>
      </c>
      <c r="B229" s="273" t="s">
        <v>998</v>
      </c>
    </row>
    <row r="230" spans="1:2" ht="76.5">
      <c r="A230" s="252">
        <v>229</v>
      </c>
      <c r="B230" s="233" t="s">
        <v>864</v>
      </c>
    </row>
    <row r="231" spans="1:2" ht="38.25">
      <c r="A231" s="252">
        <v>230</v>
      </c>
      <c r="B231" s="55" t="s">
        <v>999</v>
      </c>
    </row>
    <row r="232" spans="1:2" ht="90">
      <c r="A232" s="252">
        <v>231</v>
      </c>
      <c r="B232" s="271" t="s">
        <v>865</v>
      </c>
    </row>
    <row r="233" spans="1:2" ht="12.75">
      <c r="A233" s="252">
        <v>232</v>
      </c>
      <c r="B233" s="272" t="s">
        <v>1000</v>
      </c>
    </row>
    <row r="234" spans="1:2" ht="51">
      <c r="A234" s="252">
        <v>233</v>
      </c>
      <c r="B234" s="273" t="s">
        <v>866</v>
      </c>
    </row>
    <row r="235" spans="1:2" ht="33.75">
      <c r="A235" s="252">
        <v>234</v>
      </c>
      <c r="B235" s="241" t="s">
        <v>867</v>
      </c>
    </row>
    <row r="236" spans="1:2" ht="38.25">
      <c r="A236" s="252">
        <v>235</v>
      </c>
      <c r="B236" s="5" t="s">
        <v>868</v>
      </c>
    </row>
    <row r="237" spans="1:2" ht="33.75">
      <c r="A237" s="252">
        <v>236</v>
      </c>
      <c r="B237" s="241" t="s">
        <v>869</v>
      </c>
    </row>
    <row r="238" spans="1:2" ht="22.5">
      <c r="A238" s="252">
        <v>237</v>
      </c>
      <c r="B238" s="249" t="s">
        <v>870</v>
      </c>
    </row>
    <row r="239" spans="1:2" ht="12.75">
      <c r="A239" s="252">
        <v>238</v>
      </c>
      <c r="B239" s="250" t="s">
        <v>871</v>
      </c>
    </row>
    <row r="240" spans="1:2" ht="12.75">
      <c r="A240" s="252">
        <v>239</v>
      </c>
      <c r="B240" s="250" t="s">
        <v>872</v>
      </c>
    </row>
    <row r="241" spans="1:2" ht="22.5">
      <c r="A241" s="252">
        <v>240</v>
      </c>
      <c r="B241" s="296" t="s">
        <v>873</v>
      </c>
    </row>
    <row r="242" spans="1:2" ht="12.75">
      <c r="A242" s="252">
        <v>241</v>
      </c>
      <c r="B242" s="291" t="s">
        <v>874</v>
      </c>
    </row>
    <row r="243" spans="1:2" ht="51">
      <c r="A243" s="252">
        <v>242</v>
      </c>
      <c r="B243" s="273" t="s">
        <v>875</v>
      </c>
    </row>
    <row r="244" spans="1:2" ht="33.75">
      <c r="A244" s="252">
        <v>243</v>
      </c>
      <c r="B244" s="241" t="s">
        <v>876</v>
      </c>
    </row>
    <row r="245" spans="1:2" ht="51">
      <c r="A245" s="252">
        <v>244</v>
      </c>
      <c r="B245" s="5" t="s">
        <v>1001</v>
      </c>
    </row>
    <row r="246" spans="1:2" ht="78.75">
      <c r="A246" s="252">
        <v>245</v>
      </c>
      <c r="B246" s="160" t="s">
        <v>877</v>
      </c>
    </row>
    <row r="247" spans="1:2" ht="12.75">
      <c r="A247" s="252">
        <v>246</v>
      </c>
      <c r="B247" s="249" t="s">
        <v>878</v>
      </c>
    </row>
    <row r="248" spans="1:2" ht="12.75">
      <c r="A248" s="252">
        <v>247</v>
      </c>
      <c r="B248" s="249" t="s">
        <v>879</v>
      </c>
    </row>
    <row r="249" spans="1:2" ht="12.75">
      <c r="A249" s="252">
        <v>248</v>
      </c>
      <c r="B249" s="250" t="s">
        <v>880</v>
      </c>
    </row>
    <row r="250" spans="1:2" ht="15.75">
      <c r="A250" s="252">
        <v>249</v>
      </c>
      <c r="B250" s="266" t="s">
        <v>881</v>
      </c>
    </row>
    <row r="251" spans="1:2" ht="51">
      <c r="A251" s="252">
        <v>250</v>
      </c>
      <c r="B251" s="5" t="s">
        <v>1002</v>
      </c>
    </row>
    <row r="252" spans="1:2" ht="101.25">
      <c r="A252" s="252">
        <v>251</v>
      </c>
      <c r="B252" s="241" t="s">
        <v>882</v>
      </c>
    </row>
    <row r="253" spans="1:2" ht="12.75">
      <c r="A253" s="252">
        <v>252</v>
      </c>
      <c r="B253" s="274" t="s">
        <v>883</v>
      </c>
    </row>
    <row r="254" spans="1:2" ht="33.75">
      <c r="A254" s="252">
        <v>253</v>
      </c>
      <c r="B254" s="275" t="s">
        <v>884</v>
      </c>
    </row>
    <row r="255" spans="1:2" ht="12.75">
      <c r="A255" s="252">
        <v>254</v>
      </c>
      <c r="B255" s="250" t="s">
        <v>885</v>
      </c>
    </row>
    <row r="256" spans="1:2" ht="33.75">
      <c r="A256" s="252">
        <v>255</v>
      </c>
      <c r="B256" s="250" t="s">
        <v>886</v>
      </c>
    </row>
    <row r="257" spans="1:2" ht="22.5">
      <c r="A257" s="252">
        <v>256</v>
      </c>
      <c r="B257" s="250" t="s">
        <v>887</v>
      </c>
    </row>
    <row r="258" spans="1:2" ht="38.25">
      <c r="A258" s="252">
        <v>257</v>
      </c>
      <c r="B258" s="55" t="s">
        <v>888</v>
      </c>
    </row>
    <row r="259" spans="1:2" ht="56.25">
      <c r="A259" s="252">
        <v>258</v>
      </c>
      <c r="B259" s="160" t="s">
        <v>889</v>
      </c>
    </row>
    <row r="260" spans="1:2" ht="12.75">
      <c r="A260" s="252">
        <v>259</v>
      </c>
      <c r="B260" s="276" t="s">
        <v>890</v>
      </c>
    </row>
    <row r="261" spans="1:2" ht="12.75">
      <c r="A261" s="252">
        <v>260</v>
      </c>
      <c r="B261" s="277" t="s">
        <v>891</v>
      </c>
    </row>
    <row r="262" spans="1:2" ht="12.75">
      <c r="A262" s="252">
        <v>261</v>
      </c>
      <c r="B262" s="278" t="s">
        <v>892</v>
      </c>
    </row>
    <row r="263" spans="1:2" ht="38.25">
      <c r="A263" s="252">
        <v>262</v>
      </c>
      <c r="B263" s="55" t="s">
        <v>893</v>
      </c>
    </row>
    <row r="264" spans="1:2" ht="56.25">
      <c r="A264" s="252">
        <v>263</v>
      </c>
      <c r="B264" s="154" t="s">
        <v>1003</v>
      </c>
    </row>
    <row r="265" spans="1:2" ht="56.25">
      <c r="A265" s="252">
        <v>264</v>
      </c>
      <c r="B265" s="154" t="s">
        <v>894</v>
      </c>
    </row>
    <row r="266" spans="1:2" ht="13.5" thickBot="1">
      <c r="A266" s="252">
        <v>265</v>
      </c>
      <c r="B266" s="297" t="s">
        <v>895</v>
      </c>
    </row>
    <row r="267" spans="1:2" ht="13.5" thickBot="1">
      <c r="A267" s="252">
        <v>266</v>
      </c>
      <c r="B267" s="297" t="s">
        <v>1004</v>
      </c>
    </row>
    <row r="268" spans="1:2" ht="13.5" thickBot="1">
      <c r="A268" s="252">
        <v>267</v>
      </c>
      <c r="B268" s="298" t="s">
        <v>1005</v>
      </c>
    </row>
    <row r="269" spans="1:2" ht="13.5" thickBot="1">
      <c r="A269" s="252">
        <v>268</v>
      </c>
      <c r="B269" s="299" t="s">
        <v>896</v>
      </c>
    </row>
    <row r="270" spans="1:2" ht="13.5" thickBot="1">
      <c r="A270" s="252">
        <v>269</v>
      </c>
      <c r="B270" s="299" t="s">
        <v>897</v>
      </c>
    </row>
    <row r="271" spans="1:2" ht="13.5" thickBot="1">
      <c r="A271" s="252">
        <v>270</v>
      </c>
      <c r="B271" s="298" t="s">
        <v>898</v>
      </c>
    </row>
    <row r="272" spans="1:2" ht="12.75">
      <c r="A272" s="252">
        <v>271</v>
      </c>
      <c r="B272" s="300" t="s">
        <v>899</v>
      </c>
    </row>
    <row r="273" spans="1:2" ht="12.75">
      <c r="A273" s="252">
        <v>272</v>
      </c>
      <c r="B273" s="301" t="s">
        <v>900</v>
      </c>
    </row>
    <row r="274" spans="1:2" ht="12.75">
      <c r="A274" s="252">
        <v>273</v>
      </c>
      <c r="B274" s="269" t="s">
        <v>901</v>
      </c>
    </row>
    <row r="275" spans="1:2" ht="13.5" thickBot="1">
      <c r="A275" s="252">
        <v>274</v>
      </c>
      <c r="B275" s="302" t="s">
        <v>902</v>
      </c>
    </row>
    <row r="276" spans="1:2" ht="13.5" thickBot="1">
      <c r="A276" s="252">
        <v>275</v>
      </c>
      <c r="B276" s="303" t="s">
        <v>903</v>
      </c>
    </row>
    <row r="277" spans="1:2" ht="12.75">
      <c r="A277" s="252">
        <v>276</v>
      </c>
      <c r="B277" s="304" t="s">
        <v>904</v>
      </c>
    </row>
    <row r="278" spans="1:2" ht="12.75">
      <c r="A278" s="252">
        <v>277</v>
      </c>
      <c r="B278" s="305" t="s">
        <v>905</v>
      </c>
    </row>
    <row r="279" spans="1:2" ht="12.75">
      <c r="A279" s="252">
        <v>278</v>
      </c>
      <c r="B279" s="282" t="s">
        <v>906</v>
      </c>
    </row>
    <row r="280" spans="1:2" ht="12.75">
      <c r="A280" s="252">
        <v>279</v>
      </c>
      <c r="B280" s="306" t="s">
        <v>907</v>
      </c>
    </row>
    <row r="281" spans="1:2" ht="38.25">
      <c r="A281" s="252">
        <v>280</v>
      </c>
      <c r="B281" s="5" t="s">
        <v>908</v>
      </c>
    </row>
    <row r="282" spans="1:2" ht="22.5">
      <c r="A282" s="252">
        <v>281</v>
      </c>
      <c r="B282" s="264" t="s">
        <v>909</v>
      </c>
    </row>
    <row r="283" spans="1:2" ht="22.5">
      <c r="A283" s="252">
        <v>282</v>
      </c>
      <c r="B283" s="264" t="s">
        <v>28</v>
      </c>
    </row>
    <row r="284" spans="1:2" ht="51">
      <c r="A284" s="252">
        <v>283</v>
      </c>
      <c r="B284" s="273" t="s">
        <v>910</v>
      </c>
    </row>
    <row r="285" spans="1:2" ht="78.75">
      <c r="A285" s="252">
        <v>284</v>
      </c>
      <c r="B285" s="160" t="s">
        <v>911</v>
      </c>
    </row>
    <row r="286" spans="1:2" ht="51">
      <c r="A286" s="252">
        <v>285</v>
      </c>
      <c r="B286" s="273" t="s">
        <v>912</v>
      </c>
    </row>
    <row r="287" spans="1:2" ht="22.5">
      <c r="A287" s="252">
        <v>286</v>
      </c>
      <c r="B287" s="160" t="s">
        <v>913</v>
      </c>
    </row>
    <row r="288" spans="1:2" ht="38.25">
      <c r="A288" s="252">
        <v>287</v>
      </c>
      <c r="B288" s="243" t="s">
        <v>914</v>
      </c>
    </row>
    <row r="289" spans="1:2" ht="12.75">
      <c r="A289" s="252">
        <v>288</v>
      </c>
      <c r="B289" s="250" t="s">
        <v>915</v>
      </c>
    </row>
    <row r="290" spans="1:2" ht="22.5">
      <c r="A290" s="252">
        <v>289</v>
      </c>
      <c r="B290" s="250" t="s">
        <v>1006</v>
      </c>
    </row>
    <row r="291" spans="1:2" ht="12.75">
      <c r="A291" s="252">
        <v>290</v>
      </c>
      <c r="B291" s="250" t="s">
        <v>916</v>
      </c>
    </row>
    <row r="292" spans="1:2" ht="51">
      <c r="A292" s="252">
        <v>291</v>
      </c>
      <c r="B292" s="243" t="s">
        <v>917</v>
      </c>
    </row>
    <row r="293" spans="1:2" ht="67.5">
      <c r="A293" s="252">
        <v>292</v>
      </c>
      <c r="B293" s="160" t="s">
        <v>918</v>
      </c>
    </row>
    <row r="294" spans="1:2" ht="25.5">
      <c r="A294" s="252">
        <v>293</v>
      </c>
      <c r="B294" s="5" t="s">
        <v>1007</v>
      </c>
    </row>
    <row r="295" spans="1:2" ht="45">
      <c r="A295" s="252">
        <v>294</v>
      </c>
      <c r="B295" s="240" t="s">
        <v>919</v>
      </c>
    </row>
    <row r="296" spans="1:2" ht="12.75">
      <c r="A296" s="252">
        <v>295</v>
      </c>
      <c r="B296" s="249" t="s">
        <v>920</v>
      </c>
    </row>
    <row r="297" spans="1:2" ht="12.75">
      <c r="A297" s="252">
        <v>296</v>
      </c>
      <c r="B297" s="250" t="s">
        <v>921</v>
      </c>
    </row>
    <row r="298" spans="1:2" ht="12.75">
      <c r="A298" s="252">
        <v>297</v>
      </c>
      <c r="B298" s="249" t="s">
        <v>922</v>
      </c>
    </row>
    <row r="299" spans="1:2" ht="12.75">
      <c r="A299" s="252">
        <v>298</v>
      </c>
      <c r="B299" s="249" t="s">
        <v>948</v>
      </c>
    </row>
    <row r="300" spans="1:2" ht="51">
      <c r="A300" s="252">
        <v>299</v>
      </c>
      <c r="B300" s="5" t="s">
        <v>1008</v>
      </c>
    </row>
    <row r="301" spans="1:2" ht="45">
      <c r="A301" s="252">
        <v>300</v>
      </c>
      <c r="B301" s="240" t="s">
        <v>923</v>
      </c>
    </row>
    <row r="302" spans="1:2" ht="12.75">
      <c r="A302" s="252">
        <v>301</v>
      </c>
      <c r="B302" s="249" t="s">
        <v>924</v>
      </c>
    </row>
    <row r="303" spans="1:2" ht="89.25">
      <c r="A303" s="252">
        <v>302</v>
      </c>
      <c r="B303" s="5" t="s">
        <v>925</v>
      </c>
    </row>
    <row r="304" spans="1:2" ht="12.75">
      <c r="A304" s="252">
        <v>303</v>
      </c>
      <c r="B304" s="249" t="s">
        <v>926</v>
      </c>
    </row>
    <row r="305" spans="1:2" ht="12.75">
      <c r="A305" s="252">
        <v>304</v>
      </c>
      <c r="B305" s="249" t="s">
        <v>927</v>
      </c>
    </row>
    <row r="306" spans="1:2" ht="12.75">
      <c r="A306" s="252">
        <v>305</v>
      </c>
      <c r="B306" s="249" t="s">
        <v>928</v>
      </c>
    </row>
    <row r="307" spans="1:2" ht="12.75">
      <c r="A307" s="252">
        <v>306</v>
      </c>
      <c r="B307" s="249" t="s">
        <v>929</v>
      </c>
    </row>
    <row r="308" spans="1:2" ht="36">
      <c r="A308" s="252">
        <v>307</v>
      </c>
      <c r="B308" s="292" t="s">
        <v>1009</v>
      </c>
    </row>
    <row r="309" spans="1:2" ht="15.75">
      <c r="A309" s="252">
        <v>308</v>
      </c>
      <c r="B309" s="266" t="s">
        <v>930</v>
      </c>
    </row>
    <row r="310" spans="1:2" ht="67.5">
      <c r="A310" s="252">
        <v>309</v>
      </c>
      <c r="B310" s="268" t="s">
        <v>931</v>
      </c>
    </row>
    <row r="311" spans="1:2" ht="31.5">
      <c r="A311" s="252">
        <v>310</v>
      </c>
      <c r="B311" s="279" t="s">
        <v>932</v>
      </c>
    </row>
    <row r="312" spans="1:2" ht="38.25">
      <c r="A312" s="252">
        <v>311</v>
      </c>
      <c r="B312" s="273" t="s">
        <v>933</v>
      </c>
    </row>
    <row r="313" spans="1:2" ht="38.25">
      <c r="A313" s="252">
        <v>312</v>
      </c>
      <c r="B313" s="243" t="s">
        <v>934</v>
      </c>
    </row>
    <row r="314" spans="1:2" ht="12.75">
      <c r="A314" s="252">
        <v>313</v>
      </c>
      <c r="B314" s="250" t="s">
        <v>1010</v>
      </c>
    </row>
    <row r="315" spans="1:2" ht="38.25">
      <c r="A315" s="252">
        <v>314</v>
      </c>
      <c r="B315" s="243" t="s">
        <v>935</v>
      </c>
    </row>
    <row r="316" spans="1:2" ht="12.75">
      <c r="A316" s="252">
        <v>315</v>
      </c>
      <c r="B316" s="233"/>
    </row>
    <row r="317" spans="1:2" ht="25.5">
      <c r="A317" s="252">
        <v>316</v>
      </c>
      <c r="B317" s="314" t="s">
        <v>942</v>
      </c>
    </row>
    <row r="318" spans="1:2" ht="102">
      <c r="A318" s="252">
        <v>317</v>
      </c>
      <c r="B318" s="231" t="s">
        <v>936</v>
      </c>
    </row>
    <row r="319" spans="1:2" ht="51">
      <c r="A319" s="252">
        <v>318</v>
      </c>
      <c r="B319" s="273" t="s">
        <v>937</v>
      </c>
    </row>
    <row r="320" spans="1:2" ht="76.5">
      <c r="A320" s="252">
        <v>319</v>
      </c>
      <c r="B320" s="273" t="s">
        <v>938</v>
      </c>
    </row>
    <row r="321" spans="1:2" ht="38.25">
      <c r="A321" s="252">
        <v>320</v>
      </c>
      <c r="B321" s="273" t="s">
        <v>939</v>
      </c>
    </row>
    <row r="322" spans="1:2" ht="54">
      <c r="A322" s="252">
        <v>321</v>
      </c>
      <c r="B322" s="292" t="s">
        <v>203</v>
      </c>
    </row>
    <row r="323" spans="1:2" ht="25.5">
      <c r="A323" s="252">
        <v>322</v>
      </c>
      <c r="B323" s="55" t="s">
        <v>202</v>
      </c>
    </row>
    <row r="324" spans="1:2" ht="45">
      <c r="A324" s="252">
        <v>323</v>
      </c>
      <c r="B324" s="97" t="s">
        <v>75</v>
      </c>
    </row>
    <row r="325" spans="1:2" ht="22.5">
      <c r="A325" s="252">
        <v>324</v>
      </c>
      <c r="B325" s="97" t="s">
        <v>737</v>
      </c>
    </row>
    <row r="326" spans="1:2" ht="12.75">
      <c r="A326" s="252">
        <v>325</v>
      </c>
      <c r="B326" s="249" t="s">
        <v>738</v>
      </c>
    </row>
    <row r="327" spans="1:2" ht="12.75">
      <c r="A327" s="252">
        <v>326</v>
      </c>
      <c r="B327" s="249" t="s">
        <v>739</v>
      </c>
    </row>
    <row r="328" spans="1:2" ht="63.75">
      <c r="A328" s="252">
        <v>327</v>
      </c>
      <c r="B328" s="55" t="s">
        <v>173</v>
      </c>
    </row>
    <row r="329" spans="1:2" ht="56.25">
      <c r="A329" s="252">
        <v>328</v>
      </c>
      <c r="B329" s="264" t="s">
        <v>204</v>
      </c>
    </row>
    <row r="330" spans="1:2" ht="63.75">
      <c r="A330" s="252">
        <v>329</v>
      </c>
      <c r="B330" s="55" t="s">
        <v>268</v>
      </c>
    </row>
    <row r="331" spans="1:2" ht="78.75">
      <c r="A331" s="252">
        <v>330</v>
      </c>
      <c r="B331" s="264" t="s">
        <v>460</v>
      </c>
    </row>
    <row r="332" spans="1:2" ht="51">
      <c r="A332" s="252">
        <v>331</v>
      </c>
      <c r="B332" s="55" t="s">
        <v>269</v>
      </c>
    </row>
    <row r="333" spans="1:2" ht="84">
      <c r="A333" s="252">
        <v>332</v>
      </c>
      <c r="B333" s="245" t="s">
        <v>174</v>
      </c>
    </row>
    <row r="334" spans="1:2" ht="96">
      <c r="A334" s="252">
        <v>333</v>
      </c>
      <c r="B334" s="245" t="s">
        <v>175</v>
      </c>
    </row>
    <row r="335" spans="1:2" ht="12.75">
      <c r="A335" s="252">
        <v>334</v>
      </c>
      <c r="B335" s="246" t="s">
        <v>1011</v>
      </c>
    </row>
    <row r="336" spans="1:2" ht="22.5">
      <c r="A336" s="252">
        <v>335</v>
      </c>
      <c r="B336" s="246" t="s">
        <v>1012</v>
      </c>
    </row>
    <row r="337" spans="1:2" ht="12.75">
      <c r="A337" s="252">
        <v>336</v>
      </c>
      <c r="B337" s="246" t="s">
        <v>1013</v>
      </c>
    </row>
    <row r="338" spans="1:2" ht="12.75">
      <c r="A338" s="252">
        <v>337</v>
      </c>
      <c r="B338" s="246" t="s">
        <v>1014</v>
      </c>
    </row>
    <row r="339" spans="1:2" ht="12.75">
      <c r="A339" s="252">
        <v>338</v>
      </c>
      <c r="B339" s="247" t="s">
        <v>1015</v>
      </c>
    </row>
    <row r="340" spans="1:2" ht="22.5">
      <c r="A340" s="252">
        <v>339</v>
      </c>
      <c r="B340" s="248" t="s">
        <v>1016</v>
      </c>
    </row>
    <row r="341" spans="1:2" ht="63.75">
      <c r="A341" s="252">
        <v>340</v>
      </c>
      <c r="B341" s="5" t="s">
        <v>356</v>
      </c>
    </row>
    <row r="342" spans="1:2" ht="15.75">
      <c r="A342" s="252">
        <v>341</v>
      </c>
      <c r="B342" s="266" t="s">
        <v>433</v>
      </c>
    </row>
    <row r="343" spans="1:2" ht="25.5">
      <c r="A343" s="252">
        <v>342</v>
      </c>
      <c r="B343" s="55" t="s">
        <v>434</v>
      </c>
    </row>
    <row r="344" spans="1:2" ht="33.75">
      <c r="A344" s="252">
        <v>343</v>
      </c>
      <c r="B344" s="264" t="s">
        <v>200</v>
      </c>
    </row>
    <row r="345" spans="1:2" ht="51">
      <c r="A345" s="252">
        <v>344</v>
      </c>
      <c r="B345" s="55" t="s">
        <v>435</v>
      </c>
    </row>
    <row r="346" spans="1:2" ht="45">
      <c r="A346" s="252">
        <v>345</v>
      </c>
      <c r="B346" s="264" t="s">
        <v>205</v>
      </c>
    </row>
    <row r="347" spans="1:2" ht="38.25">
      <c r="A347" s="252">
        <v>346</v>
      </c>
      <c r="B347" s="55" t="s">
        <v>459</v>
      </c>
    </row>
    <row r="348" spans="1:2" ht="67.5">
      <c r="A348" s="252">
        <v>347</v>
      </c>
      <c r="B348" s="264" t="s">
        <v>949</v>
      </c>
    </row>
    <row r="349" spans="1:2" ht="25.5">
      <c r="A349" s="252">
        <v>348</v>
      </c>
      <c r="B349" s="55" t="s">
        <v>436</v>
      </c>
    </row>
    <row r="350" spans="1:2" ht="56.25">
      <c r="A350" s="252">
        <v>349</v>
      </c>
      <c r="B350" s="264" t="s">
        <v>943</v>
      </c>
    </row>
    <row r="351" spans="1:2" ht="25.5">
      <c r="A351" s="252">
        <v>350</v>
      </c>
      <c r="B351" s="55" t="s">
        <v>73</v>
      </c>
    </row>
    <row r="352" spans="1:2" ht="33.75">
      <c r="A352" s="252">
        <v>351</v>
      </c>
      <c r="B352" s="264" t="s">
        <v>74</v>
      </c>
    </row>
    <row r="353" spans="1:2" ht="25.5">
      <c r="A353" s="252">
        <v>352</v>
      </c>
      <c r="B353" s="55" t="s">
        <v>437</v>
      </c>
    </row>
    <row r="354" spans="1:2" ht="56.25">
      <c r="A354" s="252">
        <v>353</v>
      </c>
      <c r="B354" s="264" t="s">
        <v>1026</v>
      </c>
    </row>
    <row r="355" spans="1:2" ht="76.5">
      <c r="A355" s="252">
        <v>354</v>
      </c>
      <c r="B355" s="5" t="s">
        <v>1017</v>
      </c>
    </row>
    <row r="356" spans="1:2" ht="38.25">
      <c r="A356" s="252">
        <v>355</v>
      </c>
      <c r="B356" s="5" t="s">
        <v>1018</v>
      </c>
    </row>
    <row r="357" spans="1:2" ht="63.75">
      <c r="A357" s="252">
        <v>356</v>
      </c>
      <c r="B357" s="5" t="s">
        <v>199</v>
      </c>
    </row>
    <row r="358" spans="1:2" ht="38.25">
      <c r="A358" s="252">
        <v>357</v>
      </c>
      <c r="B358" s="55" t="s">
        <v>428</v>
      </c>
    </row>
    <row r="359" spans="1:2" ht="12.75">
      <c r="A359" s="252">
        <v>358</v>
      </c>
      <c r="B359" s="250" t="s">
        <v>429</v>
      </c>
    </row>
    <row r="360" spans="1:2" ht="12.75">
      <c r="A360" s="252">
        <v>359</v>
      </c>
      <c r="B360" s="250" t="s">
        <v>430</v>
      </c>
    </row>
    <row r="361" spans="1:2" ht="76.5">
      <c r="A361" s="252">
        <v>360</v>
      </c>
      <c r="B361" s="55" t="s">
        <v>449</v>
      </c>
    </row>
    <row r="362" spans="1:2" ht="56.25">
      <c r="A362" s="252">
        <v>361</v>
      </c>
      <c r="B362" s="251" t="s">
        <v>331</v>
      </c>
    </row>
    <row r="363" spans="1:2" ht="22.5">
      <c r="A363" s="252">
        <v>362</v>
      </c>
      <c r="B363" s="251" t="s">
        <v>438</v>
      </c>
    </row>
    <row r="364" spans="1:2" ht="12.75">
      <c r="A364" s="252">
        <v>363</v>
      </c>
      <c r="B364" s="250" t="s">
        <v>441</v>
      </c>
    </row>
    <row r="365" spans="1:2" ht="12.75">
      <c r="A365" s="252">
        <v>364</v>
      </c>
      <c r="B365" s="250" t="s">
        <v>439</v>
      </c>
    </row>
    <row r="366" spans="1:2" ht="15.75">
      <c r="A366" s="252">
        <v>365</v>
      </c>
      <c r="B366" s="266" t="s">
        <v>366</v>
      </c>
    </row>
    <row r="367" spans="1:2" ht="12.75">
      <c r="A367" s="252">
        <v>366</v>
      </c>
      <c r="B367" s="5" t="s">
        <v>367</v>
      </c>
    </row>
    <row r="368" spans="1:2" ht="12.75">
      <c r="A368" s="252">
        <v>367</v>
      </c>
      <c r="B368" s="307" t="s">
        <v>471</v>
      </c>
    </row>
    <row r="369" spans="1:2" ht="12.75">
      <c r="A369" s="252">
        <v>368</v>
      </c>
      <c r="B369" s="307" t="s">
        <v>476</v>
      </c>
    </row>
    <row r="370" spans="1:2" ht="12.75">
      <c r="A370" s="252">
        <v>369</v>
      </c>
      <c r="B370" s="307" t="s">
        <v>478</v>
      </c>
    </row>
    <row r="371" spans="1:2" ht="12.75">
      <c r="A371" s="252">
        <v>370</v>
      </c>
      <c r="B371" s="307" t="s">
        <v>481</v>
      </c>
    </row>
    <row r="372" spans="1:2" ht="12.75">
      <c r="A372" s="252">
        <v>371</v>
      </c>
      <c r="B372" s="307" t="s">
        <v>648</v>
      </c>
    </row>
    <row r="373" spans="1:2" ht="12.75">
      <c r="A373" s="252">
        <v>372</v>
      </c>
      <c r="B373" s="307" t="s">
        <v>483</v>
      </c>
    </row>
    <row r="374" spans="1:2" ht="12.75">
      <c r="A374" s="252">
        <v>373</v>
      </c>
      <c r="B374" s="307" t="s">
        <v>486</v>
      </c>
    </row>
    <row r="375" spans="1:2" ht="12.75">
      <c r="A375" s="252">
        <v>374</v>
      </c>
      <c r="B375" s="307" t="s">
        <v>489</v>
      </c>
    </row>
    <row r="376" spans="1:2" ht="12.75">
      <c r="A376" s="252">
        <v>375</v>
      </c>
      <c r="B376" s="307" t="s">
        <v>492</v>
      </c>
    </row>
    <row r="377" spans="1:2" ht="12.75">
      <c r="A377" s="252">
        <v>376</v>
      </c>
      <c r="B377" s="307" t="s">
        <v>494</v>
      </c>
    </row>
    <row r="378" spans="1:2" ht="12.75">
      <c r="A378" s="252">
        <v>377</v>
      </c>
      <c r="B378" s="307" t="s">
        <v>496</v>
      </c>
    </row>
    <row r="379" spans="1:2" ht="12.75">
      <c r="A379" s="252">
        <v>378</v>
      </c>
      <c r="B379" s="307" t="s">
        <v>499</v>
      </c>
    </row>
    <row r="380" spans="1:2" ht="12.75">
      <c r="A380" s="252">
        <v>379</v>
      </c>
      <c r="B380" s="307" t="s">
        <v>501</v>
      </c>
    </row>
    <row r="381" spans="1:2" ht="12.75">
      <c r="A381" s="252">
        <v>380</v>
      </c>
      <c r="B381" s="307" t="s">
        <v>503</v>
      </c>
    </row>
    <row r="382" spans="1:2" ht="12.75">
      <c r="A382" s="252">
        <v>381</v>
      </c>
      <c r="B382" s="308" t="s">
        <v>361</v>
      </c>
    </row>
    <row r="383" spans="1:2" ht="12.75">
      <c r="A383" s="252">
        <v>382</v>
      </c>
      <c r="B383" s="307" t="s">
        <v>505</v>
      </c>
    </row>
    <row r="384" spans="1:2" ht="12.75">
      <c r="A384" s="252">
        <v>383</v>
      </c>
      <c r="B384" s="307" t="s">
        <v>507</v>
      </c>
    </row>
    <row r="385" spans="1:2" ht="12.75">
      <c r="A385" s="252">
        <v>384</v>
      </c>
      <c r="B385" s="307" t="s">
        <v>509</v>
      </c>
    </row>
    <row r="386" spans="1:2" ht="12.75">
      <c r="A386" s="252">
        <v>385</v>
      </c>
      <c r="B386" s="307" t="s">
        <v>725</v>
      </c>
    </row>
    <row r="387" spans="1:2" ht="12.75">
      <c r="A387" s="252">
        <v>386</v>
      </c>
      <c r="B387" s="307" t="s">
        <v>511</v>
      </c>
    </row>
    <row r="388" spans="1:2" ht="12.75">
      <c r="A388" s="252">
        <v>387</v>
      </c>
      <c r="B388" s="307" t="s">
        <v>513</v>
      </c>
    </row>
    <row r="389" spans="1:2" ht="12.75">
      <c r="A389" s="252">
        <v>388</v>
      </c>
      <c r="B389" s="307" t="s">
        <v>515</v>
      </c>
    </row>
    <row r="390" spans="1:2" ht="12.75">
      <c r="A390" s="252">
        <v>389</v>
      </c>
      <c r="B390" s="307" t="s">
        <v>518</v>
      </c>
    </row>
    <row r="391" spans="1:2" ht="12.75">
      <c r="A391" s="252">
        <v>390</v>
      </c>
      <c r="B391" s="308" t="s">
        <v>362</v>
      </c>
    </row>
    <row r="392" spans="1:2" ht="12.75">
      <c r="A392" s="252">
        <v>391</v>
      </c>
      <c r="B392" s="307" t="s">
        <v>521</v>
      </c>
    </row>
    <row r="393" spans="1:2" ht="12.75">
      <c r="A393" s="252">
        <v>392</v>
      </c>
      <c r="B393" s="307" t="s">
        <v>524</v>
      </c>
    </row>
    <row r="394" spans="1:2" ht="12.75">
      <c r="A394" s="252">
        <v>393</v>
      </c>
      <c r="B394" s="307" t="s">
        <v>527</v>
      </c>
    </row>
    <row r="395" spans="1:2" ht="12.75">
      <c r="A395" s="252">
        <v>394</v>
      </c>
      <c r="B395" s="307" t="s">
        <v>530</v>
      </c>
    </row>
    <row r="396" spans="1:2" ht="12.75">
      <c r="A396" s="252">
        <v>395</v>
      </c>
      <c r="B396" s="307" t="s">
        <v>532</v>
      </c>
    </row>
    <row r="397" spans="1:2" ht="12.75">
      <c r="A397" s="252">
        <v>396</v>
      </c>
      <c r="B397" s="307" t="s">
        <v>535</v>
      </c>
    </row>
    <row r="398" spans="1:2" ht="12.75">
      <c r="A398" s="252">
        <v>397</v>
      </c>
      <c r="B398" s="307" t="s">
        <v>537</v>
      </c>
    </row>
    <row r="399" spans="1:2" ht="12.75">
      <c r="A399" s="252">
        <v>398</v>
      </c>
      <c r="B399" s="307" t="s">
        <v>545</v>
      </c>
    </row>
    <row r="400" spans="1:2" ht="12.75">
      <c r="A400" s="252">
        <v>399</v>
      </c>
      <c r="B400" s="307" t="s">
        <v>548</v>
      </c>
    </row>
    <row r="401" spans="1:2" ht="12.75">
      <c r="A401" s="252">
        <v>400</v>
      </c>
      <c r="B401" s="307" t="s">
        <v>551</v>
      </c>
    </row>
    <row r="402" spans="1:2" ht="12.75">
      <c r="A402" s="252">
        <v>401</v>
      </c>
      <c r="B402" s="307" t="s">
        <v>552</v>
      </c>
    </row>
    <row r="403" spans="1:2" ht="12.75">
      <c r="A403" s="252">
        <v>402</v>
      </c>
      <c r="B403" s="307" t="s">
        <v>554</v>
      </c>
    </row>
    <row r="404" spans="1:2" ht="12.75">
      <c r="A404" s="252">
        <v>403</v>
      </c>
      <c r="B404" s="307" t="s">
        <v>556</v>
      </c>
    </row>
    <row r="405" spans="1:2" ht="12.75">
      <c r="A405" s="252">
        <v>404</v>
      </c>
      <c r="B405" s="307" t="s">
        <v>558</v>
      </c>
    </row>
    <row r="406" spans="1:2" ht="12.75">
      <c r="A406" s="252">
        <v>405</v>
      </c>
      <c r="B406" s="307" t="s">
        <v>560</v>
      </c>
    </row>
    <row r="407" spans="1:2" ht="12.75">
      <c r="A407" s="252">
        <v>406</v>
      </c>
      <c r="B407" s="307" t="s">
        <v>563</v>
      </c>
    </row>
    <row r="408" spans="1:2" ht="12.75">
      <c r="A408" s="252">
        <v>407</v>
      </c>
      <c r="B408" s="307" t="s">
        <v>565</v>
      </c>
    </row>
    <row r="409" spans="1:2" ht="12.75">
      <c r="A409" s="252">
        <v>408</v>
      </c>
      <c r="B409" s="307" t="s">
        <v>567</v>
      </c>
    </row>
    <row r="410" spans="1:2" ht="12.75">
      <c r="A410" s="252">
        <v>409</v>
      </c>
      <c r="B410" s="307" t="s">
        <v>569</v>
      </c>
    </row>
    <row r="411" spans="1:2" ht="12.75">
      <c r="A411" s="252">
        <v>410</v>
      </c>
      <c r="B411" s="307" t="s">
        <v>571</v>
      </c>
    </row>
    <row r="412" spans="1:2" ht="12.75">
      <c r="A412" s="252">
        <v>411</v>
      </c>
      <c r="B412" s="307" t="s">
        <v>576</v>
      </c>
    </row>
    <row r="413" spans="1:2" ht="12.75">
      <c r="A413" s="252">
        <v>412</v>
      </c>
      <c r="B413" s="307" t="s">
        <v>579</v>
      </c>
    </row>
    <row r="414" spans="1:2" ht="12.75">
      <c r="A414" s="252">
        <v>413</v>
      </c>
      <c r="B414" s="307" t="s">
        <v>581</v>
      </c>
    </row>
    <row r="415" spans="1:2" ht="12.75">
      <c r="A415" s="252">
        <v>414</v>
      </c>
      <c r="B415" s="307" t="s">
        <v>583</v>
      </c>
    </row>
    <row r="416" spans="1:2" ht="12.75">
      <c r="A416" s="252">
        <v>415</v>
      </c>
      <c r="B416" s="307" t="s">
        <v>585</v>
      </c>
    </row>
    <row r="417" spans="1:2" ht="12.75">
      <c r="A417" s="252">
        <v>416</v>
      </c>
      <c r="B417" s="307" t="s">
        <v>587</v>
      </c>
    </row>
    <row r="418" spans="1:2" ht="12.75">
      <c r="A418" s="252">
        <v>417</v>
      </c>
      <c r="B418" s="307" t="s">
        <v>590</v>
      </c>
    </row>
    <row r="419" spans="1:2" ht="12.75">
      <c r="A419" s="252">
        <v>418</v>
      </c>
      <c r="B419" s="307" t="s">
        <v>592</v>
      </c>
    </row>
    <row r="420" spans="1:2" ht="12.75">
      <c r="A420" s="252">
        <v>419</v>
      </c>
      <c r="B420" s="307" t="s">
        <v>594</v>
      </c>
    </row>
    <row r="421" spans="1:2" ht="12.75">
      <c r="A421" s="252">
        <v>420</v>
      </c>
      <c r="B421" s="307" t="s">
        <v>596</v>
      </c>
    </row>
    <row r="422" spans="1:2" ht="12.75">
      <c r="A422" s="252">
        <v>421</v>
      </c>
      <c r="B422" s="307" t="s">
        <v>963</v>
      </c>
    </row>
    <row r="423" spans="1:2" ht="12.75">
      <c r="A423" s="252">
        <v>422</v>
      </c>
      <c r="B423" s="307" t="s">
        <v>599</v>
      </c>
    </row>
    <row r="424" spans="1:2" ht="12.75">
      <c r="A424" s="252">
        <v>423</v>
      </c>
      <c r="B424" s="307" t="s">
        <v>601</v>
      </c>
    </row>
    <row r="425" spans="1:2" ht="12.75">
      <c r="A425" s="252">
        <v>424</v>
      </c>
      <c r="B425" s="307" t="s">
        <v>603</v>
      </c>
    </row>
    <row r="426" spans="1:2" ht="12.75">
      <c r="A426" s="252">
        <v>425</v>
      </c>
      <c r="B426" s="307" t="s">
        <v>978</v>
      </c>
    </row>
    <row r="427" spans="1:2" ht="12.75">
      <c r="A427" s="252">
        <v>426</v>
      </c>
      <c r="B427" s="307" t="s">
        <v>606</v>
      </c>
    </row>
    <row r="428" spans="1:2" ht="12.75">
      <c r="A428" s="252">
        <v>427</v>
      </c>
      <c r="B428" s="307" t="s">
        <v>609</v>
      </c>
    </row>
    <row r="429" spans="1:2" ht="12.75">
      <c r="A429" s="252">
        <v>428</v>
      </c>
      <c r="B429" s="307" t="s">
        <v>611</v>
      </c>
    </row>
    <row r="430" spans="1:2" ht="12.75">
      <c r="A430" s="252">
        <v>429</v>
      </c>
      <c r="B430" s="307" t="s">
        <v>613</v>
      </c>
    </row>
    <row r="431" spans="1:2" ht="12.75">
      <c r="A431" s="252">
        <v>430</v>
      </c>
      <c r="B431" s="307" t="s">
        <v>615</v>
      </c>
    </row>
    <row r="432" spans="1:2" ht="12.75">
      <c r="A432" s="252">
        <v>431</v>
      </c>
      <c r="B432" s="307" t="s">
        <v>617</v>
      </c>
    </row>
    <row r="433" spans="1:2" ht="12.75">
      <c r="A433" s="252">
        <v>432</v>
      </c>
      <c r="B433" s="307" t="s">
        <v>619</v>
      </c>
    </row>
    <row r="434" spans="1:2" ht="12.75">
      <c r="A434" s="252">
        <v>433</v>
      </c>
      <c r="B434" s="307" t="s">
        <v>621</v>
      </c>
    </row>
    <row r="435" spans="1:2" ht="12.75">
      <c r="A435" s="252">
        <v>434</v>
      </c>
      <c r="B435" s="307" t="s">
        <v>623</v>
      </c>
    </row>
    <row r="436" spans="1:2" ht="12.75">
      <c r="A436" s="252">
        <v>435</v>
      </c>
      <c r="B436" s="307" t="s">
        <v>625</v>
      </c>
    </row>
    <row r="437" spans="1:2" ht="12.75">
      <c r="A437" s="252">
        <v>436</v>
      </c>
      <c r="B437" s="307" t="s">
        <v>627</v>
      </c>
    </row>
    <row r="438" spans="1:2" ht="12.75">
      <c r="A438" s="252">
        <v>437</v>
      </c>
      <c r="B438" s="307" t="s">
        <v>629</v>
      </c>
    </row>
    <row r="439" spans="1:2" ht="12.75">
      <c r="A439" s="252">
        <v>438</v>
      </c>
      <c r="B439" s="307" t="s">
        <v>631</v>
      </c>
    </row>
    <row r="440" spans="1:2" ht="12.75">
      <c r="A440" s="252">
        <v>439</v>
      </c>
      <c r="B440" s="307" t="s">
        <v>1025</v>
      </c>
    </row>
    <row r="441" spans="1:2" ht="12.75">
      <c r="A441" s="252">
        <v>440</v>
      </c>
      <c r="B441" s="307" t="s">
        <v>970</v>
      </c>
    </row>
    <row r="442" spans="1:2" ht="12.75">
      <c r="A442" s="252">
        <v>441</v>
      </c>
      <c r="B442" s="307" t="s">
        <v>636</v>
      </c>
    </row>
    <row r="443" spans="1:2" ht="12.75">
      <c r="A443" s="252">
        <v>442</v>
      </c>
      <c r="B443" s="307" t="s">
        <v>638</v>
      </c>
    </row>
    <row r="444" spans="1:2" ht="12.75">
      <c r="A444" s="252">
        <v>443</v>
      </c>
      <c r="B444" s="307" t="s">
        <v>640</v>
      </c>
    </row>
    <row r="445" spans="1:2" ht="12.75">
      <c r="A445" s="252">
        <v>444</v>
      </c>
      <c r="B445" s="307" t="s">
        <v>642</v>
      </c>
    </row>
    <row r="446" spans="1:2" ht="12.75">
      <c r="A446" s="252">
        <v>445</v>
      </c>
      <c r="B446" s="307" t="s">
        <v>644</v>
      </c>
    </row>
    <row r="447" spans="1:2" ht="12.75">
      <c r="A447" s="252">
        <v>446</v>
      </c>
      <c r="B447" s="307" t="s">
        <v>646</v>
      </c>
    </row>
    <row r="448" spans="1:2" ht="12.75">
      <c r="A448" s="252">
        <v>447</v>
      </c>
      <c r="B448" s="307" t="s">
        <v>650</v>
      </c>
    </row>
    <row r="449" spans="1:2" ht="12.75">
      <c r="A449" s="252">
        <v>448</v>
      </c>
      <c r="B449" s="307" t="s">
        <v>967</v>
      </c>
    </row>
    <row r="450" spans="1:2" ht="12.75">
      <c r="A450" s="252">
        <v>449</v>
      </c>
      <c r="B450" s="307" t="s">
        <v>964</v>
      </c>
    </row>
    <row r="451" spans="1:2" ht="12.75">
      <c r="A451" s="252">
        <v>450</v>
      </c>
      <c r="B451" s="307" t="s">
        <v>657</v>
      </c>
    </row>
    <row r="452" spans="1:2" ht="12.75">
      <c r="A452" s="252">
        <v>451</v>
      </c>
      <c r="B452" s="307" t="s">
        <v>659</v>
      </c>
    </row>
    <row r="453" spans="1:2" ht="12.75">
      <c r="A453" s="252">
        <v>452</v>
      </c>
      <c r="B453" s="307" t="s">
        <v>661</v>
      </c>
    </row>
    <row r="454" spans="1:2" ht="12.75">
      <c r="A454" s="252">
        <v>453</v>
      </c>
      <c r="B454" s="307" t="s">
        <v>663</v>
      </c>
    </row>
    <row r="455" spans="1:2" ht="12.75">
      <c r="A455" s="252">
        <v>454</v>
      </c>
      <c r="B455" s="307" t="s">
        <v>665</v>
      </c>
    </row>
    <row r="456" spans="1:2" ht="12.75">
      <c r="A456" s="252">
        <v>455</v>
      </c>
      <c r="B456" s="307" t="s">
        <v>667</v>
      </c>
    </row>
    <row r="457" spans="1:2" ht="12.75">
      <c r="A457" s="252">
        <v>456</v>
      </c>
      <c r="B457" s="307" t="s">
        <v>669</v>
      </c>
    </row>
    <row r="458" spans="1:2" ht="12.75">
      <c r="A458" s="252">
        <v>457</v>
      </c>
      <c r="B458" s="307" t="s">
        <v>671</v>
      </c>
    </row>
    <row r="459" spans="1:2" ht="12.75">
      <c r="A459" s="252">
        <v>458</v>
      </c>
      <c r="B459" s="307" t="s">
        <v>674</v>
      </c>
    </row>
    <row r="460" spans="1:2" ht="12.75">
      <c r="A460" s="252">
        <v>459</v>
      </c>
      <c r="B460" s="307" t="s">
        <v>965</v>
      </c>
    </row>
    <row r="461" spans="1:2" ht="12.75">
      <c r="A461" s="252">
        <v>460</v>
      </c>
      <c r="B461" s="307" t="s">
        <v>677</v>
      </c>
    </row>
    <row r="462" spans="1:2" ht="12.75">
      <c r="A462" s="252">
        <v>461</v>
      </c>
      <c r="B462" s="307" t="s">
        <v>679</v>
      </c>
    </row>
    <row r="463" spans="1:2" ht="12.75">
      <c r="A463" s="252">
        <v>462</v>
      </c>
      <c r="B463" s="307" t="s">
        <v>683</v>
      </c>
    </row>
    <row r="464" spans="1:2" ht="12.75">
      <c r="A464" s="252">
        <v>463</v>
      </c>
      <c r="B464" s="307" t="s">
        <v>685</v>
      </c>
    </row>
    <row r="465" spans="1:2" ht="12.75">
      <c r="A465" s="252">
        <v>464</v>
      </c>
      <c r="B465" s="307" t="s">
        <v>687</v>
      </c>
    </row>
    <row r="466" spans="1:2" ht="12.75">
      <c r="A466" s="252">
        <v>465</v>
      </c>
      <c r="B466" s="307" t="s">
        <v>689</v>
      </c>
    </row>
    <row r="467" spans="1:2" ht="12.75">
      <c r="A467" s="252">
        <v>466</v>
      </c>
      <c r="B467" s="307" t="s">
        <v>691</v>
      </c>
    </row>
    <row r="468" spans="1:2" ht="12.75">
      <c r="A468" s="252">
        <v>467</v>
      </c>
      <c r="B468" s="307" t="s">
        <v>692</v>
      </c>
    </row>
    <row r="469" spans="1:2" ht="12.75">
      <c r="A469" s="252">
        <v>468</v>
      </c>
      <c r="B469" s="307" t="s">
        <v>693</v>
      </c>
    </row>
    <row r="470" spans="1:2" ht="12.75">
      <c r="A470" s="252">
        <v>469</v>
      </c>
      <c r="B470" s="307" t="s">
        <v>694</v>
      </c>
    </row>
    <row r="471" spans="1:2" ht="12.75">
      <c r="A471" s="252">
        <v>470</v>
      </c>
      <c r="B471" s="307" t="s">
        <v>695</v>
      </c>
    </row>
    <row r="472" spans="1:2" ht="12.75">
      <c r="A472" s="252">
        <v>471</v>
      </c>
      <c r="B472" s="307" t="s">
        <v>696</v>
      </c>
    </row>
    <row r="473" spans="1:2" ht="12.75">
      <c r="A473" s="252">
        <v>472</v>
      </c>
      <c r="B473" s="307" t="s">
        <v>697</v>
      </c>
    </row>
    <row r="474" spans="1:2" ht="12.75">
      <c r="A474" s="252">
        <v>473</v>
      </c>
      <c r="B474" s="307" t="s">
        <v>698</v>
      </c>
    </row>
    <row r="475" spans="1:2" ht="12.75">
      <c r="A475" s="252">
        <v>474</v>
      </c>
      <c r="B475" s="307" t="s">
        <v>699</v>
      </c>
    </row>
    <row r="476" spans="1:2" ht="12.75">
      <c r="A476" s="252">
        <v>475</v>
      </c>
      <c r="B476" s="307" t="s">
        <v>700</v>
      </c>
    </row>
    <row r="477" spans="1:2" ht="12.75">
      <c r="A477" s="252">
        <v>476</v>
      </c>
      <c r="B477" s="307" t="s">
        <v>701</v>
      </c>
    </row>
    <row r="478" spans="1:2" ht="12.75">
      <c r="A478" s="252">
        <v>477</v>
      </c>
      <c r="B478" s="307" t="s">
        <v>702</v>
      </c>
    </row>
    <row r="479" spans="1:2" ht="12.75">
      <c r="A479" s="252">
        <v>478</v>
      </c>
      <c r="B479" s="307" t="s">
        <v>703</v>
      </c>
    </row>
    <row r="480" spans="1:2" ht="12.75">
      <c r="A480" s="252">
        <v>479</v>
      </c>
      <c r="B480" s="307" t="s">
        <v>966</v>
      </c>
    </row>
    <row r="481" spans="1:2" ht="12.75">
      <c r="A481" s="252">
        <v>480</v>
      </c>
      <c r="B481" s="307" t="s">
        <v>704</v>
      </c>
    </row>
    <row r="482" spans="1:2" ht="12.75">
      <c r="A482" s="252">
        <v>481</v>
      </c>
      <c r="B482" s="307" t="s">
        <v>706</v>
      </c>
    </row>
    <row r="483" spans="1:2" ht="12.75">
      <c r="A483" s="252">
        <v>482</v>
      </c>
      <c r="B483" s="307" t="s">
        <v>707</v>
      </c>
    </row>
    <row r="484" spans="1:2" ht="12.75">
      <c r="A484" s="252">
        <v>483</v>
      </c>
      <c r="B484" s="307" t="s">
        <v>708</v>
      </c>
    </row>
    <row r="485" spans="1:2" ht="12.75">
      <c r="A485" s="252">
        <v>484</v>
      </c>
      <c r="B485" s="307" t="s">
        <v>709</v>
      </c>
    </row>
    <row r="486" spans="1:2" ht="12.75">
      <c r="A486" s="252">
        <v>485</v>
      </c>
      <c r="B486" s="307" t="s">
        <v>710</v>
      </c>
    </row>
    <row r="487" spans="1:2" ht="12.75">
      <c r="A487" s="252">
        <v>486</v>
      </c>
      <c r="B487" s="307" t="s">
        <v>711</v>
      </c>
    </row>
    <row r="488" spans="1:2" ht="12.75">
      <c r="A488" s="252">
        <v>487</v>
      </c>
      <c r="B488" s="307" t="s">
        <v>712</v>
      </c>
    </row>
    <row r="489" spans="1:2" ht="12.75">
      <c r="A489" s="252">
        <v>488</v>
      </c>
      <c r="B489" s="307" t="s">
        <v>713</v>
      </c>
    </row>
    <row r="490" spans="1:2" ht="12.75">
      <c r="A490" s="252">
        <v>489</v>
      </c>
      <c r="B490" s="307" t="s">
        <v>714</v>
      </c>
    </row>
    <row r="491" spans="1:2" ht="12.75">
      <c r="A491" s="252">
        <v>490</v>
      </c>
      <c r="B491" s="307" t="s">
        <v>715</v>
      </c>
    </row>
    <row r="492" spans="1:2" ht="12.75">
      <c r="A492" s="252">
        <v>491</v>
      </c>
      <c r="B492" s="307" t="s">
        <v>716</v>
      </c>
    </row>
    <row r="493" spans="1:2" ht="12.75">
      <c r="A493" s="252">
        <v>492</v>
      </c>
      <c r="B493" s="307" t="s">
        <v>717</v>
      </c>
    </row>
    <row r="494" spans="1:2" ht="12.75">
      <c r="A494" s="252">
        <v>493</v>
      </c>
      <c r="B494" s="307" t="s">
        <v>718</v>
      </c>
    </row>
    <row r="495" spans="1:2" ht="12.75">
      <c r="A495" s="252">
        <v>494</v>
      </c>
      <c r="B495" s="307" t="s">
        <v>719</v>
      </c>
    </row>
    <row r="496" spans="1:2" ht="12.75">
      <c r="A496" s="252">
        <v>495</v>
      </c>
      <c r="B496" s="307" t="s">
        <v>720</v>
      </c>
    </row>
    <row r="497" spans="1:2" ht="12.75">
      <c r="A497" s="252">
        <v>496</v>
      </c>
      <c r="B497" s="307" t="s">
        <v>721</v>
      </c>
    </row>
    <row r="498" spans="1:2" ht="12.75">
      <c r="A498" s="252">
        <v>497</v>
      </c>
      <c r="B498" s="307" t="s">
        <v>722</v>
      </c>
    </row>
    <row r="499" spans="1:2" ht="12.75">
      <c r="A499" s="252">
        <v>498</v>
      </c>
      <c r="B499" s="307" t="s">
        <v>723</v>
      </c>
    </row>
    <row r="500" spans="1:2" ht="12.75">
      <c r="A500" s="252">
        <v>499</v>
      </c>
      <c r="B500" s="307" t="s">
        <v>724</v>
      </c>
    </row>
    <row r="501" spans="1:2" ht="12.75">
      <c r="A501" s="252">
        <v>500</v>
      </c>
      <c r="B501" s="307" t="s">
        <v>969</v>
      </c>
    </row>
    <row r="502" spans="1:2" ht="12.75">
      <c r="A502" s="252">
        <v>501</v>
      </c>
      <c r="B502" s="307" t="s">
        <v>726</v>
      </c>
    </row>
    <row r="503" spans="1:2" ht="12.75">
      <c r="A503" s="252">
        <v>502</v>
      </c>
      <c r="B503" s="307" t="s">
        <v>727</v>
      </c>
    </row>
    <row r="504" spans="1:2" ht="12.75">
      <c r="A504" s="252">
        <v>503</v>
      </c>
      <c r="B504" s="307" t="s">
        <v>728</v>
      </c>
    </row>
    <row r="505" spans="1:2" ht="12.75">
      <c r="A505" s="252">
        <v>504</v>
      </c>
      <c r="B505" s="307" t="s">
        <v>729</v>
      </c>
    </row>
    <row r="506" spans="1:2" ht="12.75">
      <c r="A506" s="252">
        <v>505</v>
      </c>
      <c r="B506" s="307" t="s">
        <v>730</v>
      </c>
    </row>
    <row r="507" spans="1:2" ht="12.75">
      <c r="A507" s="252">
        <v>506</v>
      </c>
      <c r="B507" s="307" t="s">
        <v>731</v>
      </c>
    </row>
    <row r="508" spans="1:2" ht="12.75">
      <c r="A508" s="252">
        <v>507</v>
      </c>
      <c r="B508" s="307" t="s">
        <v>732</v>
      </c>
    </row>
    <row r="509" spans="1:2" ht="12.75">
      <c r="A509" s="252">
        <v>508</v>
      </c>
      <c r="B509" s="307" t="s">
        <v>733</v>
      </c>
    </row>
    <row r="510" spans="1:2" ht="12.75">
      <c r="A510" s="252">
        <v>509</v>
      </c>
      <c r="B510" s="307" t="s">
        <v>734</v>
      </c>
    </row>
    <row r="511" spans="1:2" ht="12.75">
      <c r="A511" s="252">
        <v>510</v>
      </c>
      <c r="B511" s="307" t="s">
        <v>735</v>
      </c>
    </row>
    <row r="512" spans="1:2" ht="12.75">
      <c r="A512" s="252">
        <v>511</v>
      </c>
      <c r="B512" s="307" t="s">
        <v>740</v>
      </c>
    </row>
    <row r="513" spans="1:2" ht="12.75">
      <c r="A513" s="252">
        <v>512</v>
      </c>
      <c r="B513" s="307" t="s">
        <v>741</v>
      </c>
    </row>
    <row r="514" spans="1:2" ht="12.75">
      <c r="A514" s="252">
        <v>513</v>
      </c>
      <c r="B514" s="307" t="s">
        <v>742</v>
      </c>
    </row>
    <row r="515" spans="1:2" ht="12.75">
      <c r="A515" s="252">
        <v>514</v>
      </c>
      <c r="B515" s="307" t="s">
        <v>743</v>
      </c>
    </row>
    <row r="516" spans="1:2" ht="12.75">
      <c r="A516" s="252">
        <v>515</v>
      </c>
      <c r="B516" s="307" t="s">
        <v>744</v>
      </c>
    </row>
    <row r="517" spans="1:2" ht="12.75">
      <c r="A517" s="252">
        <v>516</v>
      </c>
      <c r="B517" s="307" t="s">
        <v>745</v>
      </c>
    </row>
    <row r="518" spans="1:2" ht="12.75">
      <c r="A518" s="252">
        <v>517</v>
      </c>
      <c r="B518" s="307" t="s">
        <v>746</v>
      </c>
    </row>
    <row r="519" spans="1:2" ht="12.75">
      <c r="A519" s="252">
        <v>518</v>
      </c>
      <c r="B519" s="307" t="s">
        <v>747</v>
      </c>
    </row>
    <row r="520" spans="1:2" ht="12.75">
      <c r="A520" s="252">
        <v>519</v>
      </c>
      <c r="B520" s="307" t="s">
        <v>748</v>
      </c>
    </row>
    <row r="521" spans="1:2" ht="12.75">
      <c r="A521" s="252">
        <v>520</v>
      </c>
      <c r="B521" s="307" t="s">
        <v>749</v>
      </c>
    </row>
    <row r="522" spans="1:2" ht="12.75">
      <c r="A522" s="252">
        <v>521</v>
      </c>
      <c r="B522" s="307" t="s">
        <v>750</v>
      </c>
    </row>
    <row r="523" spans="1:2" ht="12.75">
      <c r="A523" s="252">
        <v>522</v>
      </c>
      <c r="B523" s="307" t="s">
        <v>751</v>
      </c>
    </row>
    <row r="524" spans="1:2" ht="12.75">
      <c r="A524" s="252">
        <v>523</v>
      </c>
      <c r="B524" s="307" t="s">
        <v>752</v>
      </c>
    </row>
    <row r="525" spans="1:2" ht="12.75">
      <c r="A525" s="252">
        <v>524</v>
      </c>
      <c r="B525" s="307" t="s">
        <v>753</v>
      </c>
    </row>
    <row r="526" spans="1:2" ht="12.75">
      <c r="A526" s="252">
        <v>525</v>
      </c>
      <c r="B526" s="307" t="s">
        <v>754</v>
      </c>
    </row>
    <row r="527" spans="1:2" ht="12.75">
      <c r="A527" s="252">
        <v>526</v>
      </c>
      <c r="B527" s="307" t="s">
        <v>755</v>
      </c>
    </row>
    <row r="528" spans="1:2" ht="12.75">
      <c r="A528" s="252">
        <v>527</v>
      </c>
      <c r="B528" s="307" t="s">
        <v>756</v>
      </c>
    </row>
    <row r="529" spans="1:2" ht="12.75">
      <c r="A529" s="252">
        <v>528</v>
      </c>
      <c r="B529" s="307" t="s">
        <v>757</v>
      </c>
    </row>
    <row r="530" spans="1:2" ht="12.75">
      <c r="A530" s="252">
        <v>529</v>
      </c>
      <c r="B530" s="307" t="s">
        <v>758</v>
      </c>
    </row>
    <row r="531" spans="1:2" ht="12.75">
      <c r="A531" s="252">
        <v>530</v>
      </c>
      <c r="B531" s="307" t="s">
        <v>759</v>
      </c>
    </row>
    <row r="532" spans="1:2" ht="12.75">
      <c r="A532" s="252">
        <v>531</v>
      </c>
      <c r="B532" s="307" t="s">
        <v>760</v>
      </c>
    </row>
    <row r="533" spans="1:2" ht="12.75">
      <c r="A533" s="252">
        <v>532</v>
      </c>
      <c r="B533" s="307" t="s">
        <v>973</v>
      </c>
    </row>
    <row r="534" spans="1:2" ht="12.75">
      <c r="A534" s="252">
        <v>533</v>
      </c>
      <c r="B534" s="307" t="s">
        <v>762</v>
      </c>
    </row>
    <row r="535" spans="1:2" ht="12.75">
      <c r="A535" s="252">
        <v>534</v>
      </c>
      <c r="B535" s="307" t="s">
        <v>763</v>
      </c>
    </row>
    <row r="536" spans="1:2" ht="12.75">
      <c r="A536" s="252">
        <v>535</v>
      </c>
      <c r="B536" s="307" t="s">
        <v>764</v>
      </c>
    </row>
    <row r="537" spans="1:2" ht="12.75">
      <c r="A537" s="252">
        <v>536</v>
      </c>
      <c r="B537" s="307" t="s">
        <v>765</v>
      </c>
    </row>
    <row r="538" spans="1:2" ht="12.75">
      <c r="A538" s="252">
        <v>537</v>
      </c>
      <c r="B538" s="307" t="s">
        <v>766</v>
      </c>
    </row>
    <row r="539" spans="1:2" ht="12.75">
      <c r="A539" s="252">
        <v>538</v>
      </c>
      <c r="B539" s="307" t="s">
        <v>767</v>
      </c>
    </row>
    <row r="540" spans="1:2" ht="12.75">
      <c r="A540" s="252">
        <v>539</v>
      </c>
      <c r="B540" s="307" t="s">
        <v>768</v>
      </c>
    </row>
    <row r="541" spans="1:2" ht="12.75">
      <c r="A541" s="252">
        <v>540</v>
      </c>
      <c r="B541" s="307" t="s">
        <v>769</v>
      </c>
    </row>
    <row r="542" spans="1:2" ht="12.75">
      <c r="A542" s="252">
        <v>541</v>
      </c>
      <c r="B542" s="307" t="s">
        <v>770</v>
      </c>
    </row>
    <row r="543" spans="1:2" ht="12.75">
      <c r="A543" s="252">
        <v>542</v>
      </c>
      <c r="B543" s="307" t="s">
        <v>771</v>
      </c>
    </row>
    <row r="544" spans="1:2" ht="12.75">
      <c r="A544" s="252">
        <v>543</v>
      </c>
      <c r="B544" s="307" t="s">
        <v>772</v>
      </c>
    </row>
    <row r="545" spans="1:2" ht="12.75">
      <c r="A545" s="252">
        <v>544</v>
      </c>
      <c r="B545" s="307" t="s">
        <v>968</v>
      </c>
    </row>
    <row r="546" spans="1:2" ht="12.75">
      <c r="A546" s="252">
        <v>545</v>
      </c>
      <c r="B546" s="307" t="s">
        <v>972</v>
      </c>
    </row>
    <row r="547" spans="1:2" ht="12.75">
      <c r="A547" s="252">
        <v>546</v>
      </c>
      <c r="B547" s="307" t="s">
        <v>773</v>
      </c>
    </row>
    <row r="548" spans="1:2" ht="12.75">
      <c r="A548" s="252">
        <v>547</v>
      </c>
      <c r="B548" s="307" t="s">
        <v>774</v>
      </c>
    </row>
    <row r="549" spans="1:2" ht="12.75">
      <c r="A549" s="252">
        <v>548</v>
      </c>
      <c r="B549" s="307" t="s">
        <v>775</v>
      </c>
    </row>
    <row r="550" spans="1:2" ht="12.75">
      <c r="A550" s="252">
        <v>549</v>
      </c>
      <c r="B550" s="307" t="s">
        <v>974</v>
      </c>
    </row>
    <row r="551" spans="1:2" ht="12.75">
      <c r="A551" s="252">
        <v>550</v>
      </c>
      <c r="B551" s="307" t="s">
        <v>776</v>
      </c>
    </row>
    <row r="552" spans="1:2" ht="12.75">
      <c r="A552" s="252">
        <v>551</v>
      </c>
      <c r="B552" s="307" t="s">
        <v>777</v>
      </c>
    </row>
    <row r="553" spans="1:2" ht="12.75">
      <c r="A553" s="252">
        <v>552</v>
      </c>
      <c r="B553" s="307" t="s">
        <v>778</v>
      </c>
    </row>
    <row r="554" spans="1:2" ht="12.75">
      <c r="A554" s="252">
        <v>553</v>
      </c>
      <c r="B554" s="307" t="s">
        <v>779</v>
      </c>
    </row>
    <row r="555" spans="1:2" ht="12.75">
      <c r="A555" s="252">
        <v>554</v>
      </c>
      <c r="B555" s="307" t="s">
        <v>780</v>
      </c>
    </row>
    <row r="556" spans="1:2" ht="12.75">
      <c r="A556" s="252">
        <v>555</v>
      </c>
      <c r="B556" s="307" t="s">
        <v>781</v>
      </c>
    </row>
    <row r="557" spans="1:2" ht="12.75">
      <c r="A557" s="252">
        <v>556</v>
      </c>
      <c r="B557" s="307" t="s">
        <v>782</v>
      </c>
    </row>
    <row r="558" spans="1:2" ht="12.75">
      <c r="A558" s="252">
        <v>557</v>
      </c>
      <c r="B558" s="307" t="s">
        <v>783</v>
      </c>
    </row>
    <row r="559" spans="1:2" ht="12.75">
      <c r="A559" s="252">
        <v>558</v>
      </c>
      <c r="B559" s="307" t="s">
        <v>784</v>
      </c>
    </row>
    <row r="560" spans="1:2" ht="12.75">
      <c r="A560" s="252">
        <v>559</v>
      </c>
      <c r="B560" s="307" t="s">
        <v>785</v>
      </c>
    </row>
    <row r="561" spans="1:2" ht="12.75">
      <c r="A561" s="252">
        <v>560</v>
      </c>
      <c r="B561" s="307" t="s">
        <v>786</v>
      </c>
    </row>
    <row r="562" spans="1:2" ht="12.75">
      <c r="A562" s="252">
        <v>561</v>
      </c>
      <c r="B562" s="307" t="s">
        <v>787</v>
      </c>
    </row>
    <row r="563" spans="1:2" ht="12.75">
      <c r="A563" s="252">
        <v>562</v>
      </c>
      <c r="B563" s="307" t="s">
        <v>788</v>
      </c>
    </row>
    <row r="564" spans="1:2" ht="12.75">
      <c r="A564" s="252">
        <v>563</v>
      </c>
      <c r="B564" s="307" t="s">
        <v>789</v>
      </c>
    </row>
    <row r="565" spans="1:2" ht="12.75">
      <c r="A565" s="252">
        <v>564</v>
      </c>
      <c r="B565" s="307" t="s">
        <v>790</v>
      </c>
    </row>
    <row r="566" spans="1:2" ht="12.75">
      <c r="A566" s="252">
        <v>565</v>
      </c>
      <c r="B566" s="307" t="s">
        <v>791</v>
      </c>
    </row>
    <row r="567" spans="1:2" ht="12.75">
      <c r="A567" s="252">
        <v>566</v>
      </c>
      <c r="B567" s="307" t="s">
        <v>792</v>
      </c>
    </row>
    <row r="568" spans="1:2" ht="12.75">
      <c r="A568" s="252">
        <v>567</v>
      </c>
      <c r="B568" s="307" t="s">
        <v>793</v>
      </c>
    </row>
    <row r="569" spans="1:2" ht="12.75">
      <c r="A569" s="252">
        <v>568</v>
      </c>
      <c r="B569" s="307" t="s">
        <v>794</v>
      </c>
    </row>
    <row r="570" spans="1:2" ht="12.75">
      <c r="A570" s="252">
        <v>569</v>
      </c>
      <c r="B570" s="307" t="s">
        <v>795</v>
      </c>
    </row>
    <row r="571" spans="1:2" ht="12.75">
      <c r="A571" s="252">
        <v>570</v>
      </c>
      <c r="B571" s="307" t="s">
        <v>796</v>
      </c>
    </row>
    <row r="572" spans="1:2" ht="12.75">
      <c r="A572" s="252">
        <v>571</v>
      </c>
      <c r="B572" s="307" t="s">
        <v>797</v>
      </c>
    </row>
    <row r="573" spans="1:2" ht="12.75">
      <c r="A573" s="252">
        <v>572</v>
      </c>
      <c r="B573" s="307" t="s">
        <v>798</v>
      </c>
    </row>
    <row r="574" spans="1:2" ht="12.75">
      <c r="A574" s="252">
        <v>573</v>
      </c>
      <c r="B574" s="307" t="s">
        <v>799</v>
      </c>
    </row>
    <row r="575" spans="1:2" ht="12.75">
      <c r="A575" s="252">
        <v>574</v>
      </c>
      <c r="B575" s="307" t="s">
        <v>800</v>
      </c>
    </row>
    <row r="576" spans="1:2" ht="12.75">
      <c r="A576" s="252">
        <v>575</v>
      </c>
      <c r="B576" s="307" t="s">
        <v>801</v>
      </c>
    </row>
    <row r="577" spans="1:2" ht="12.75">
      <c r="A577" s="252">
        <v>576</v>
      </c>
      <c r="B577" s="307" t="s">
        <v>802</v>
      </c>
    </row>
    <row r="578" spans="1:2" ht="12.75">
      <c r="A578" s="252">
        <v>577</v>
      </c>
      <c r="B578" s="307" t="s">
        <v>971</v>
      </c>
    </row>
    <row r="579" spans="1:2" ht="12.75">
      <c r="A579" s="252">
        <v>578</v>
      </c>
      <c r="B579" s="307" t="s">
        <v>803</v>
      </c>
    </row>
    <row r="580" spans="1:2" ht="12.75">
      <c r="A580" s="252">
        <v>579</v>
      </c>
      <c r="B580" s="307" t="s">
        <v>804</v>
      </c>
    </row>
    <row r="581" spans="1:2" ht="12.75">
      <c r="A581" s="252">
        <v>580</v>
      </c>
      <c r="B581" s="307" t="s">
        <v>805</v>
      </c>
    </row>
    <row r="582" spans="1:2" ht="12.75">
      <c r="A582" s="252">
        <v>581</v>
      </c>
      <c r="B582" s="307" t="s">
        <v>806</v>
      </c>
    </row>
    <row r="583" spans="1:2" ht="12.75">
      <c r="A583" s="252">
        <v>582</v>
      </c>
      <c r="B583" s="307" t="s">
        <v>807</v>
      </c>
    </row>
    <row r="584" spans="1:2" ht="12.75">
      <c r="A584" s="252">
        <v>583</v>
      </c>
      <c r="B584" s="307" t="s">
        <v>808</v>
      </c>
    </row>
    <row r="585" spans="1:2" ht="12.75">
      <c r="A585" s="252">
        <v>584</v>
      </c>
      <c r="B585" s="307" t="s">
        <v>809</v>
      </c>
    </row>
    <row r="586" spans="1:2" ht="12.75">
      <c r="A586" s="252">
        <v>585</v>
      </c>
      <c r="B586" s="307" t="s">
        <v>810</v>
      </c>
    </row>
    <row r="587" spans="1:2" ht="12.75">
      <c r="A587" s="252">
        <v>586</v>
      </c>
      <c r="B587" s="307" t="s">
        <v>811</v>
      </c>
    </row>
    <row r="588" spans="1:2" ht="12.75">
      <c r="A588" s="252">
        <v>587</v>
      </c>
      <c r="B588" s="307" t="s">
        <v>812</v>
      </c>
    </row>
    <row r="589" spans="1:2" ht="12.75">
      <c r="A589" s="252">
        <v>588</v>
      </c>
      <c r="B589" s="307" t="s">
        <v>813</v>
      </c>
    </row>
    <row r="590" spans="1:2" ht="12.75">
      <c r="A590" s="252">
        <v>589</v>
      </c>
      <c r="B590" s="307" t="s">
        <v>814</v>
      </c>
    </row>
    <row r="591" spans="1:2" ht="12.75">
      <c r="A591" s="252">
        <v>590</v>
      </c>
      <c r="B591" s="307" t="s">
        <v>815</v>
      </c>
    </row>
    <row r="592" spans="1:2" ht="12.75">
      <c r="A592" s="252">
        <v>591</v>
      </c>
      <c r="B592" s="307" t="s">
        <v>975</v>
      </c>
    </row>
    <row r="593" spans="1:2" ht="12.75">
      <c r="A593" s="252">
        <v>592</v>
      </c>
      <c r="B593" s="307" t="s">
        <v>976</v>
      </c>
    </row>
    <row r="594" spans="1:2" ht="12.75">
      <c r="A594" s="252">
        <v>593</v>
      </c>
      <c r="B594" s="307" t="s">
        <v>979</v>
      </c>
    </row>
    <row r="595" spans="1:2" ht="12.75">
      <c r="A595" s="252">
        <v>594</v>
      </c>
      <c r="B595" s="307" t="s">
        <v>816</v>
      </c>
    </row>
    <row r="596" spans="1:2" ht="12.75">
      <c r="A596" s="252">
        <v>595</v>
      </c>
      <c r="B596" s="307" t="s">
        <v>817</v>
      </c>
    </row>
    <row r="597" spans="1:2" ht="12.75">
      <c r="A597" s="252">
        <v>596</v>
      </c>
      <c r="B597" s="307" t="s">
        <v>818</v>
      </c>
    </row>
    <row r="598" spans="1:2" ht="12.75">
      <c r="A598" s="252">
        <v>597</v>
      </c>
      <c r="B598" s="307" t="s">
        <v>977</v>
      </c>
    </row>
    <row r="599" spans="1:2" ht="12.75">
      <c r="A599" s="252">
        <v>598</v>
      </c>
      <c r="B599" s="307" t="s">
        <v>819</v>
      </c>
    </row>
    <row r="600" spans="1:2" ht="12.75">
      <c r="A600" s="252">
        <v>599</v>
      </c>
      <c r="B600" s="307" t="s">
        <v>820</v>
      </c>
    </row>
    <row r="601" spans="1:2" ht="12.75">
      <c r="A601" s="252">
        <v>600</v>
      </c>
      <c r="B601" s="307" t="s">
        <v>821</v>
      </c>
    </row>
    <row r="602" spans="1:2" ht="12.75">
      <c r="A602" s="252">
        <v>601</v>
      </c>
      <c r="B602" s="307" t="s">
        <v>822</v>
      </c>
    </row>
    <row r="603" spans="1:2" ht="12.75">
      <c r="A603" s="252">
        <v>602</v>
      </c>
      <c r="B603" s="307" t="s">
        <v>823</v>
      </c>
    </row>
    <row r="604" spans="1:2" ht="12.75">
      <c r="A604" s="252">
        <v>603</v>
      </c>
      <c r="B604" s="307" t="s">
        <v>824</v>
      </c>
    </row>
    <row r="605" spans="1:2" ht="12.75">
      <c r="A605" s="252">
        <v>604</v>
      </c>
      <c r="B605" s="280" t="s">
        <v>131</v>
      </c>
    </row>
    <row r="606" spans="1:2" ht="12.75">
      <c r="A606" s="252">
        <v>605</v>
      </c>
      <c r="B606" s="280" t="s">
        <v>133</v>
      </c>
    </row>
    <row r="607" spans="1:2" ht="12.75">
      <c r="A607" s="252">
        <v>606</v>
      </c>
      <c r="B607" s="280" t="s">
        <v>156</v>
      </c>
    </row>
    <row r="608" spans="1:2" ht="12.75">
      <c r="A608" s="252">
        <v>607</v>
      </c>
      <c r="B608" s="280" t="s">
        <v>132</v>
      </c>
    </row>
    <row r="609" spans="1:2" ht="12.75">
      <c r="A609" s="252">
        <v>608</v>
      </c>
      <c r="B609" s="280" t="s">
        <v>157</v>
      </c>
    </row>
    <row r="610" spans="1:2" ht="12.75">
      <c r="A610" s="252">
        <v>609</v>
      </c>
      <c r="B610" s="307" t="s">
        <v>472</v>
      </c>
    </row>
    <row r="611" spans="1:2" ht="12.75">
      <c r="A611" s="252">
        <v>610</v>
      </c>
      <c r="B611" s="307" t="s">
        <v>474</v>
      </c>
    </row>
    <row r="612" spans="1:2" ht="12.75">
      <c r="A612" s="252">
        <v>611</v>
      </c>
      <c r="B612" s="307" t="s">
        <v>485</v>
      </c>
    </row>
    <row r="613" spans="1:2" ht="12.75">
      <c r="A613" s="252">
        <v>612</v>
      </c>
      <c r="B613" s="307" t="s">
        <v>488</v>
      </c>
    </row>
    <row r="614" spans="1:2" ht="12.75">
      <c r="A614" s="252">
        <v>613</v>
      </c>
      <c r="B614" s="307" t="s">
        <v>491</v>
      </c>
    </row>
    <row r="615" spans="1:2" ht="12.75">
      <c r="A615" s="252">
        <v>614</v>
      </c>
      <c r="B615" s="308" t="s">
        <v>363</v>
      </c>
    </row>
    <row r="616" spans="1:2" ht="12.75">
      <c r="A616" s="252">
        <v>615</v>
      </c>
      <c r="B616" s="308" t="s">
        <v>364</v>
      </c>
    </row>
    <row r="617" spans="1:2" ht="12.75">
      <c r="A617" s="252">
        <v>616</v>
      </c>
      <c r="B617" s="307" t="s">
        <v>417</v>
      </c>
    </row>
    <row r="618" spans="1:2" ht="12.75">
      <c r="A618" s="252">
        <v>617</v>
      </c>
      <c r="B618" s="307" t="s">
        <v>517</v>
      </c>
    </row>
    <row r="619" spans="1:2" ht="12.75">
      <c r="A619" s="252">
        <v>618</v>
      </c>
      <c r="B619" s="307" t="s">
        <v>520</v>
      </c>
    </row>
    <row r="620" spans="1:2" ht="12.75">
      <c r="A620" s="252">
        <v>619</v>
      </c>
      <c r="B620" s="307" t="s">
        <v>523</v>
      </c>
    </row>
    <row r="621" spans="1:2" ht="12.75">
      <c r="A621" s="252">
        <v>620</v>
      </c>
      <c r="B621" s="307" t="s">
        <v>526</v>
      </c>
    </row>
    <row r="622" spans="1:2" ht="12.75">
      <c r="A622" s="252">
        <v>621</v>
      </c>
      <c r="B622" s="307" t="s">
        <v>529</v>
      </c>
    </row>
    <row r="623" spans="1:2" ht="12.75">
      <c r="A623" s="252">
        <v>622</v>
      </c>
      <c r="B623" s="307" t="s">
        <v>418</v>
      </c>
    </row>
    <row r="624" spans="1:2" ht="12.75">
      <c r="A624" s="252">
        <v>623</v>
      </c>
      <c r="B624" s="307" t="s">
        <v>541</v>
      </c>
    </row>
    <row r="625" spans="1:2" ht="12.75">
      <c r="A625" s="252">
        <v>624</v>
      </c>
      <c r="B625" s="307" t="s">
        <v>419</v>
      </c>
    </row>
    <row r="626" spans="1:2" ht="25.5">
      <c r="A626" s="252">
        <v>625</v>
      </c>
      <c r="B626" s="307" t="s">
        <v>220</v>
      </c>
    </row>
    <row r="627" spans="1:2" ht="12.75">
      <c r="A627" s="252">
        <v>626</v>
      </c>
      <c r="B627" s="307" t="s">
        <v>421</v>
      </c>
    </row>
    <row r="628" spans="1:2" ht="12.75">
      <c r="A628" s="252">
        <v>627</v>
      </c>
      <c r="B628" s="307" t="s">
        <v>423</v>
      </c>
    </row>
    <row r="629" spans="1:2" ht="12.75">
      <c r="A629" s="252">
        <v>628</v>
      </c>
      <c r="B629" s="307" t="s">
        <v>424</v>
      </c>
    </row>
    <row r="630" spans="1:2" ht="25.5">
      <c r="A630" s="252">
        <v>629</v>
      </c>
      <c r="B630" s="307" t="s">
        <v>76</v>
      </c>
    </row>
    <row r="631" spans="1:2" ht="12.75">
      <c r="A631" s="252">
        <v>630</v>
      </c>
      <c r="B631" s="307" t="s">
        <v>77</v>
      </c>
    </row>
    <row r="632" spans="1:2" ht="12.75">
      <c r="A632" s="252">
        <v>631</v>
      </c>
      <c r="B632" s="307" t="s">
        <v>78</v>
      </c>
    </row>
    <row r="633" spans="1:2" ht="12.75">
      <c r="A633" s="252">
        <v>632</v>
      </c>
      <c r="B633" s="307" t="s">
        <v>415</v>
      </c>
    </row>
    <row r="634" spans="1:2" ht="12.75">
      <c r="A634" s="252">
        <v>633</v>
      </c>
      <c r="B634" s="307" t="s">
        <v>416</v>
      </c>
    </row>
    <row r="635" spans="1:2" ht="12.75">
      <c r="A635" s="252">
        <v>634</v>
      </c>
      <c r="B635" s="307" t="s">
        <v>320</v>
      </c>
    </row>
    <row r="636" spans="1:2" ht="12.75">
      <c r="A636" s="252">
        <v>635</v>
      </c>
      <c r="B636" s="307" t="s">
        <v>53</v>
      </c>
    </row>
    <row r="637" spans="1:2" ht="12.75">
      <c r="A637" s="252">
        <v>636</v>
      </c>
      <c r="B637" s="307" t="s">
        <v>369</v>
      </c>
    </row>
    <row r="638" spans="1:2" ht="12.75">
      <c r="A638" s="252">
        <v>637</v>
      </c>
      <c r="B638" s="307" t="s">
        <v>325</v>
      </c>
    </row>
    <row r="639" spans="1:2" ht="12.75">
      <c r="A639" s="252">
        <v>638</v>
      </c>
      <c r="B639" s="307" t="s">
        <v>326</v>
      </c>
    </row>
    <row r="640" spans="1:2" ht="12.75">
      <c r="A640" s="252">
        <v>639</v>
      </c>
      <c r="B640" s="308" t="s">
        <v>80</v>
      </c>
    </row>
    <row r="641" spans="1:2" ht="12.75">
      <c r="A641" s="252">
        <v>640</v>
      </c>
      <c r="B641" s="308" t="s">
        <v>81</v>
      </c>
    </row>
    <row r="642" spans="1:2" ht="12.75">
      <c r="A642" s="252">
        <v>641</v>
      </c>
      <c r="B642" s="308" t="s">
        <v>61</v>
      </c>
    </row>
    <row r="643" spans="1:2" ht="12.75">
      <c r="A643" s="252">
        <v>642</v>
      </c>
      <c r="B643" s="308" t="s">
        <v>83</v>
      </c>
    </row>
    <row r="644" spans="1:2" ht="12.75">
      <c r="A644" s="252">
        <v>643</v>
      </c>
      <c r="B644" s="308" t="s">
        <v>84</v>
      </c>
    </row>
    <row r="645" spans="1:2" ht="12.75">
      <c r="A645" s="252">
        <v>644</v>
      </c>
      <c r="B645" s="308" t="s">
        <v>85</v>
      </c>
    </row>
    <row r="646" spans="1:2" ht="12.75">
      <c r="A646" s="252">
        <v>645</v>
      </c>
      <c r="B646" s="307" t="s">
        <v>86</v>
      </c>
    </row>
    <row r="647" spans="1:2" ht="12.75">
      <c r="A647" s="252">
        <v>646</v>
      </c>
      <c r="B647" s="307" t="s">
        <v>87</v>
      </c>
    </row>
    <row r="648" spans="1:2" ht="12.75">
      <c r="A648" s="252">
        <v>647</v>
      </c>
      <c r="B648" s="307" t="s">
        <v>88</v>
      </c>
    </row>
    <row r="649" spans="1:2" ht="12.75">
      <c r="A649" s="252">
        <v>648</v>
      </c>
      <c r="B649" s="307" t="s">
        <v>89</v>
      </c>
    </row>
    <row r="650" spans="1:2" ht="12.75">
      <c r="A650" s="252">
        <v>649</v>
      </c>
      <c r="B650" s="307" t="s">
        <v>93</v>
      </c>
    </row>
    <row r="651" spans="1:2" ht="12.75">
      <c r="A651" s="252">
        <v>650</v>
      </c>
      <c r="B651" s="307" t="s">
        <v>92</v>
      </c>
    </row>
    <row r="652" spans="1:2" ht="12.75">
      <c r="A652" s="252">
        <v>651</v>
      </c>
      <c r="B652" s="307" t="s">
        <v>94</v>
      </c>
    </row>
    <row r="653" spans="1:2" ht="12.75">
      <c r="A653" s="252">
        <v>652</v>
      </c>
      <c r="B653" s="307" t="s">
        <v>91</v>
      </c>
    </row>
    <row r="654" spans="1:2" ht="12.75">
      <c r="A654" s="252">
        <v>653</v>
      </c>
      <c r="B654" s="307" t="s">
        <v>26</v>
      </c>
    </row>
    <row r="655" spans="1:2" ht="12.75">
      <c r="A655" s="252">
        <v>654</v>
      </c>
      <c r="B655" s="307" t="s">
        <v>207</v>
      </c>
    </row>
    <row r="656" spans="1:2" ht="12.75">
      <c r="A656" s="252">
        <v>655</v>
      </c>
      <c r="B656" s="307" t="s">
        <v>208</v>
      </c>
    </row>
    <row r="657" spans="1:2" ht="12.75">
      <c r="A657" s="252">
        <v>656</v>
      </c>
      <c r="B657" s="307" t="s">
        <v>209</v>
      </c>
    </row>
    <row r="658" spans="1:2" ht="12.75">
      <c r="A658" s="252">
        <v>657</v>
      </c>
      <c r="B658" s="307" t="s">
        <v>212</v>
      </c>
    </row>
    <row r="659" spans="1:2" ht="12.75">
      <c r="A659" s="252">
        <v>658</v>
      </c>
      <c r="B659" s="307" t="s">
        <v>213</v>
      </c>
    </row>
    <row r="660" spans="1:2" ht="12.75">
      <c r="A660" s="252">
        <v>659</v>
      </c>
      <c r="B660" s="307" t="s">
        <v>214</v>
      </c>
    </row>
    <row r="661" spans="1:2" ht="12.75">
      <c r="A661" s="252">
        <v>660</v>
      </c>
      <c r="B661" s="307" t="s">
        <v>62</v>
      </c>
    </row>
    <row r="662" spans="1:2" ht="12.75">
      <c r="A662" s="252">
        <v>661</v>
      </c>
      <c r="B662" s="307" t="s">
        <v>63</v>
      </c>
    </row>
    <row r="663" spans="1:2" ht="12.75">
      <c r="A663" s="252">
        <v>662</v>
      </c>
      <c r="B663" s="307" t="s">
        <v>64</v>
      </c>
    </row>
    <row r="664" spans="1:2" ht="12.75">
      <c r="A664" s="252">
        <v>663</v>
      </c>
      <c r="B664" s="307" t="s">
        <v>65</v>
      </c>
    </row>
    <row r="665" spans="1:2" ht="12.75">
      <c r="A665" s="252">
        <v>664</v>
      </c>
      <c r="B665" s="307" t="s">
        <v>218</v>
      </c>
    </row>
    <row r="666" spans="1:2" ht="12.75">
      <c r="A666" s="252">
        <v>665</v>
      </c>
      <c r="B666" s="309" t="s">
        <v>197</v>
      </c>
    </row>
    <row r="667" spans="1:2" ht="25.5">
      <c r="A667" s="252">
        <v>666</v>
      </c>
      <c r="B667" s="307" t="s">
        <v>198</v>
      </c>
    </row>
    <row r="668" spans="1:2" ht="12.75">
      <c r="A668" s="252">
        <v>667</v>
      </c>
      <c r="B668" s="307" t="s">
        <v>373</v>
      </c>
    </row>
    <row r="669" spans="1:2" ht="12.75">
      <c r="A669" s="252">
        <v>668</v>
      </c>
      <c r="B669" s="307" t="s">
        <v>374</v>
      </c>
    </row>
    <row r="670" spans="1:2" ht="12.75">
      <c r="A670" s="252">
        <v>669</v>
      </c>
      <c r="B670" s="307" t="s">
        <v>375</v>
      </c>
    </row>
    <row r="671" spans="1:2" ht="12.75">
      <c r="A671" s="252">
        <v>670</v>
      </c>
      <c r="B671" s="307" t="s">
        <v>376</v>
      </c>
    </row>
    <row r="672" spans="1:2" ht="12.75">
      <c r="A672" s="252">
        <v>671</v>
      </c>
      <c r="B672" s="307" t="s">
        <v>473</v>
      </c>
    </row>
    <row r="673" spans="1:2" ht="25.5">
      <c r="A673" s="252">
        <v>672</v>
      </c>
      <c r="B673" s="307" t="s">
        <v>475</v>
      </c>
    </row>
    <row r="674" spans="1:2" ht="12.75">
      <c r="A674" s="252">
        <v>673</v>
      </c>
      <c r="B674" s="307" t="s">
        <v>477</v>
      </c>
    </row>
    <row r="675" spans="1:2" ht="12.75">
      <c r="A675" s="252">
        <v>674</v>
      </c>
      <c r="B675" s="307" t="s">
        <v>479</v>
      </c>
    </row>
    <row r="676" spans="1:2" ht="12.75">
      <c r="A676" s="252">
        <v>675</v>
      </c>
      <c r="B676" s="307" t="s">
        <v>482</v>
      </c>
    </row>
    <row r="677" spans="1:2" ht="12.75">
      <c r="A677" s="252">
        <v>676</v>
      </c>
      <c r="B677" s="307" t="s">
        <v>484</v>
      </c>
    </row>
    <row r="678" spans="1:2" ht="12.75">
      <c r="A678" s="252">
        <v>677</v>
      </c>
      <c r="B678" s="307" t="s">
        <v>487</v>
      </c>
    </row>
    <row r="679" spans="1:2" ht="12.75">
      <c r="A679" s="252">
        <v>678</v>
      </c>
      <c r="B679" s="307" t="s">
        <v>490</v>
      </c>
    </row>
    <row r="680" spans="1:2" ht="12.75">
      <c r="A680" s="252">
        <v>679</v>
      </c>
      <c r="B680" s="307" t="s">
        <v>493</v>
      </c>
    </row>
    <row r="681" spans="1:2" ht="12.75">
      <c r="A681" s="252">
        <v>680</v>
      </c>
      <c r="B681" s="307" t="s">
        <v>495</v>
      </c>
    </row>
    <row r="682" spans="1:2" ht="12.75">
      <c r="A682" s="252">
        <v>681</v>
      </c>
      <c r="B682" s="307" t="s">
        <v>497</v>
      </c>
    </row>
    <row r="683" spans="1:2" ht="12.75">
      <c r="A683" s="252">
        <v>682</v>
      </c>
      <c r="B683" s="307" t="s">
        <v>500</v>
      </c>
    </row>
    <row r="684" spans="1:2" ht="25.5">
      <c r="A684" s="252">
        <v>683</v>
      </c>
      <c r="B684" s="307" t="s">
        <v>502</v>
      </c>
    </row>
    <row r="685" spans="1:2" ht="12.75">
      <c r="A685" s="252">
        <v>684</v>
      </c>
      <c r="B685" s="307" t="s">
        <v>504</v>
      </c>
    </row>
    <row r="686" spans="1:2" ht="12.75">
      <c r="A686" s="252">
        <v>685</v>
      </c>
      <c r="B686" s="307" t="s">
        <v>506</v>
      </c>
    </row>
    <row r="687" spans="1:2" ht="12.75">
      <c r="A687" s="252">
        <v>686</v>
      </c>
      <c r="B687" s="307" t="s">
        <v>508</v>
      </c>
    </row>
    <row r="688" spans="1:2" ht="12.75">
      <c r="A688" s="252">
        <v>687</v>
      </c>
      <c r="B688" s="307" t="s">
        <v>510</v>
      </c>
    </row>
    <row r="689" spans="1:2" ht="12.75">
      <c r="A689" s="252">
        <v>688</v>
      </c>
      <c r="B689" s="307" t="s">
        <v>512</v>
      </c>
    </row>
    <row r="690" spans="1:2" ht="12.75">
      <c r="A690" s="252">
        <v>689</v>
      </c>
      <c r="B690" s="307" t="s">
        <v>514</v>
      </c>
    </row>
    <row r="691" spans="1:2" ht="25.5">
      <c r="A691" s="252">
        <v>690</v>
      </c>
      <c r="B691" s="307" t="s">
        <v>516</v>
      </c>
    </row>
    <row r="692" spans="1:2" ht="12.75">
      <c r="A692" s="252">
        <v>691</v>
      </c>
      <c r="B692" s="307" t="s">
        <v>519</v>
      </c>
    </row>
    <row r="693" spans="1:2" ht="25.5">
      <c r="A693" s="252">
        <v>692</v>
      </c>
      <c r="B693" s="307" t="s">
        <v>522</v>
      </c>
    </row>
    <row r="694" spans="1:2" ht="12.75">
      <c r="A694" s="252">
        <v>693</v>
      </c>
      <c r="B694" s="307" t="s">
        <v>525</v>
      </c>
    </row>
    <row r="695" spans="1:2" ht="12.75">
      <c r="A695" s="252">
        <v>694</v>
      </c>
      <c r="B695" s="307" t="s">
        <v>528</v>
      </c>
    </row>
    <row r="696" spans="1:2" ht="12.75">
      <c r="A696" s="252">
        <v>695</v>
      </c>
      <c r="B696" s="307" t="s">
        <v>531</v>
      </c>
    </row>
    <row r="697" spans="1:2" ht="12.75">
      <c r="A697" s="252">
        <v>696</v>
      </c>
      <c r="B697" s="307" t="s">
        <v>533</v>
      </c>
    </row>
    <row r="698" spans="1:2" ht="12.75">
      <c r="A698" s="252">
        <v>697</v>
      </c>
      <c r="B698" s="307" t="s">
        <v>536</v>
      </c>
    </row>
    <row r="699" spans="1:2" ht="12.75">
      <c r="A699" s="252">
        <v>698</v>
      </c>
      <c r="B699" s="307" t="s">
        <v>538</v>
      </c>
    </row>
    <row r="700" spans="1:2" ht="12.75">
      <c r="A700" s="252">
        <v>699</v>
      </c>
      <c r="B700" s="307" t="s">
        <v>539</v>
      </c>
    </row>
    <row r="701" spans="1:2" ht="25.5">
      <c r="A701" s="252">
        <v>700</v>
      </c>
      <c r="B701" s="307" t="s">
        <v>540</v>
      </c>
    </row>
    <row r="702" spans="1:2" ht="12.75">
      <c r="A702" s="252">
        <v>701</v>
      </c>
      <c r="B702" s="307" t="s">
        <v>543</v>
      </c>
    </row>
    <row r="703" spans="1:2" ht="12.75">
      <c r="A703" s="252">
        <v>702</v>
      </c>
      <c r="B703" s="307" t="s">
        <v>544</v>
      </c>
    </row>
    <row r="704" spans="1:2" ht="12.75">
      <c r="A704" s="252">
        <v>703</v>
      </c>
      <c r="B704" s="307" t="s">
        <v>546</v>
      </c>
    </row>
    <row r="705" spans="1:2" ht="12.75">
      <c r="A705" s="252">
        <v>704</v>
      </c>
      <c r="B705" s="307" t="s">
        <v>547</v>
      </c>
    </row>
    <row r="706" spans="1:2" ht="12.75">
      <c r="A706" s="252">
        <v>705</v>
      </c>
      <c r="B706" s="307" t="s">
        <v>549</v>
      </c>
    </row>
    <row r="707" spans="1:2" ht="12.75">
      <c r="A707" s="252">
        <v>706</v>
      </c>
      <c r="B707" s="307" t="s">
        <v>550</v>
      </c>
    </row>
    <row r="708" spans="1:2" ht="12.75">
      <c r="A708" s="252">
        <v>707</v>
      </c>
      <c r="B708" s="307" t="s">
        <v>359</v>
      </c>
    </row>
    <row r="709" spans="1:2" ht="12.75">
      <c r="A709" s="252">
        <v>708</v>
      </c>
      <c r="B709" s="307" t="s">
        <v>553</v>
      </c>
    </row>
    <row r="710" spans="1:2" ht="12.75">
      <c r="A710" s="252">
        <v>709</v>
      </c>
      <c r="B710" s="307" t="s">
        <v>555</v>
      </c>
    </row>
    <row r="711" spans="1:2" ht="12.75">
      <c r="A711" s="252">
        <v>710</v>
      </c>
      <c r="B711" s="307" t="s">
        <v>557</v>
      </c>
    </row>
    <row r="712" spans="1:2" ht="12.75">
      <c r="A712" s="252">
        <v>711</v>
      </c>
      <c r="B712" s="307" t="s">
        <v>559</v>
      </c>
    </row>
    <row r="713" spans="1:2" ht="12.75">
      <c r="A713" s="252">
        <v>712</v>
      </c>
      <c r="B713" s="307" t="s">
        <v>561</v>
      </c>
    </row>
    <row r="714" spans="1:2" ht="12.75">
      <c r="A714" s="252">
        <v>713</v>
      </c>
      <c r="B714" s="307" t="s">
        <v>564</v>
      </c>
    </row>
    <row r="715" spans="1:2" ht="12.75">
      <c r="A715" s="252">
        <v>714</v>
      </c>
      <c r="B715" s="307" t="s">
        <v>566</v>
      </c>
    </row>
    <row r="716" spans="1:2" ht="12.75">
      <c r="A716" s="252">
        <v>715</v>
      </c>
      <c r="B716" s="307" t="s">
        <v>568</v>
      </c>
    </row>
    <row r="717" spans="1:2" ht="12.75">
      <c r="A717" s="252">
        <v>716</v>
      </c>
      <c r="B717" s="307" t="s">
        <v>570</v>
      </c>
    </row>
    <row r="718" spans="1:2" ht="12.75">
      <c r="A718" s="252">
        <v>717</v>
      </c>
      <c r="B718" s="307" t="s">
        <v>572</v>
      </c>
    </row>
    <row r="719" spans="1:2" ht="12.75">
      <c r="A719" s="252">
        <v>718</v>
      </c>
      <c r="B719" s="307" t="s">
        <v>574</v>
      </c>
    </row>
    <row r="720" spans="1:2" ht="12.75">
      <c r="A720" s="252">
        <v>719</v>
      </c>
      <c r="B720" s="307" t="s">
        <v>577</v>
      </c>
    </row>
    <row r="721" spans="1:2" ht="12.75">
      <c r="A721" s="252">
        <v>720</v>
      </c>
      <c r="B721" s="307" t="s">
        <v>580</v>
      </c>
    </row>
    <row r="722" spans="1:2" ht="12.75">
      <c r="A722" s="252">
        <v>721</v>
      </c>
      <c r="B722" s="307" t="s">
        <v>582</v>
      </c>
    </row>
    <row r="723" spans="1:2" ht="25.5">
      <c r="A723" s="252">
        <v>722</v>
      </c>
      <c r="B723" s="307" t="s">
        <v>584</v>
      </c>
    </row>
    <row r="724" spans="1:2" ht="12.75">
      <c r="A724" s="252">
        <v>723</v>
      </c>
      <c r="B724" s="307" t="s">
        <v>586</v>
      </c>
    </row>
    <row r="725" spans="1:2" ht="12.75">
      <c r="A725" s="252">
        <v>724</v>
      </c>
      <c r="B725" s="307" t="s">
        <v>588</v>
      </c>
    </row>
    <row r="726" spans="1:2" ht="12.75">
      <c r="A726" s="252">
        <v>725</v>
      </c>
      <c r="B726" s="307" t="s">
        <v>589</v>
      </c>
    </row>
    <row r="727" spans="1:2" ht="12.75">
      <c r="A727" s="252">
        <v>726</v>
      </c>
      <c r="B727" s="307" t="s">
        <v>591</v>
      </c>
    </row>
    <row r="728" spans="1:2" ht="12.75">
      <c r="A728" s="252">
        <v>727</v>
      </c>
      <c r="B728" s="307" t="s">
        <v>593</v>
      </c>
    </row>
    <row r="729" spans="1:2" ht="12.75">
      <c r="A729" s="252">
        <v>728</v>
      </c>
      <c r="B729" s="307" t="s">
        <v>595</v>
      </c>
    </row>
    <row r="730" spans="1:2" ht="12.75">
      <c r="A730" s="252">
        <v>729</v>
      </c>
      <c r="B730" s="307" t="s">
        <v>597</v>
      </c>
    </row>
    <row r="731" spans="1:2" ht="12.75">
      <c r="A731" s="252">
        <v>730</v>
      </c>
      <c r="B731" s="307" t="s">
        <v>598</v>
      </c>
    </row>
    <row r="732" spans="1:2" ht="12.75">
      <c r="A732" s="252">
        <v>731</v>
      </c>
      <c r="B732" s="307" t="s">
        <v>600</v>
      </c>
    </row>
    <row r="733" spans="1:2" ht="12.75">
      <c r="A733" s="252">
        <v>732</v>
      </c>
      <c r="B733" s="307" t="s">
        <v>602</v>
      </c>
    </row>
    <row r="734" spans="1:2" ht="12.75">
      <c r="A734" s="252">
        <v>733</v>
      </c>
      <c r="B734" s="307" t="s">
        <v>604</v>
      </c>
    </row>
    <row r="735" spans="1:2" ht="25.5">
      <c r="A735" s="252">
        <v>734</v>
      </c>
      <c r="B735" s="307" t="s">
        <v>605</v>
      </c>
    </row>
    <row r="736" spans="1:2" ht="12.75">
      <c r="A736" s="252">
        <v>735</v>
      </c>
      <c r="B736" s="307" t="s">
        <v>607</v>
      </c>
    </row>
    <row r="737" spans="1:2" ht="12.75">
      <c r="A737" s="252">
        <v>736</v>
      </c>
      <c r="B737" s="307" t="s">
        <v>608</v>
      </c>
    </row>
    <row r="738" spans="1:2" ht="12.75">
      <c r="A738" s="252">
        <v>737</v>
      </c>
      <c r="B738" s="307" t="s">
        <v>610</v>
      </c>
    </row>
    <row r="739" spans="1:2" ht="25.5">
      <c r="A739" s="252">
        <v>738</v>
      </c>
      <c r="B739" s="307" t="s">
        <v>612</v>
      </c>
    </row>
    <row r="740" spans="1:2" ht="12.75">
      <c r="A740" s="252">
        <v>739</v>
      </c>
      <c r="B740" s="307" t="s">
        <v>614</v>
      </c>
    </row>
    <row r="741" spans="1:2" ht="12.75">
      <c r="A741" s="252">
        <v>740</v>
      </c>
      <c r="B741" s="307" t="s">
        <v>616</v>
      </c>
    </row>
    <row r="742" spans="1:2" ht="12.75">
      <c r="A742" s="252">
        <v>741</v>
      </c>
      <c r="B742" s="307" t="s">
        <v>618</v>
      </c>
    </row>
    <row r="743" spans="1:2" ht="12.75">
      <c r="A743" s="252">
        <v>742</v>
      </c>
      <c r="B743" s="307" t="s">
        <v>620</v>
      </c>
    </row>
    <row r="744" spans="1:2" ht="25.5">
      <c r="A744" s="252">
        <v>743</v>
      </c>
      <c r="B744" s="307" t="s">
        <v>622</v>
      </c>
    </row>
    <row r="745" spans="1:2" ht="12.75">
      <c r="A745" s="252">
        <v>744</v>
      </c>
      <c r="B745" s="307" t="s">
        <v>624</v>
      </c>
    </row>
    <row r="746" spans="1:2" ht="25.5">
      <c r="A746" s="252">
        <v>745</v>
      </c>
      <c r="B746" s="307" t="s">
        <v>626</v>
      </c>
    </row>
    <row r="747" spans="1:2" ht="12.75">
      <c r="A747" s="252">
        <v>746</v>
      </c>
      <c r="B747" s="307" t="s">
        <v>628</v>
      </c>
    </row>
    <row r="748" spans="1:2" ht="12.75">
      <c r="A748" s="252">
        <v>747</v>
      </c>
      <c r="B748" s="307" t="s">
        <v>630</v>
      </c>
    </row>
    <row r="749" spans="1:2" ht="12.75">
      <c r="A749" s="252">
        <v>748</v>
      </c>
      <c r="B749" s="307" t="s">
        <v>632</v>
      </c>
    </row>
    <row r="750" spans="1:2" ht="12.75">
      <c r="A750" s="252">
        <v>749</v>
      </c>
      <c r="B750" s="307" t="s">
        <v>633</v>
      </c>
    </row>
    <row r="751" spans="1:2" ht="25.5">
      <c r="A751" s="252">
        <v>750</v>
      </c>
      <c r="B751" s="307" t="s">
        <v>635</v>
      </c>
    </row>
    <row r="752" spans="1:2" ht="12.75">
      <c r="A752" s="252">
        <v>751</v>
      </c>
      <c r="B752" s="307" t="s">
        <v>637</v>
      </c>
    </row>
    <row r="753" spans="1:2" ht="12.75">
      <c r="A753" s="252">
        <v>752</v>
      </c>
      <c r="B753" s="307" t="s">
        <v>639</v>
      </c>
    </row>
    <row r="754" spans="1:2" ht="12.75">
      <c r="A754" s="252">
        <v>753</v>
      </c>
      <c r="B754" s="307" t="s">
        <v>641</v>
      </c>
    </row>
    <row r="755" spans="1:2" ht="25.5">
      <c r="A755" s="252">
        <v>754</v>
      </c>
      <c r="B755" s="307" t="s">
        <v>643</v>
      </c>
    </row>
    <row r="756" spans="1:2" ht="12.75">
      <c r="A756" s="252">
        <v>755</v>
      </c>
      <c r="B756" s="307" t="s">
        <v>645</v>
      </c>
    </row>
    <row r="757" spans="1:2" ht="25.5">
      <c r="A757" s="252">
        <v>756</v>
      </c>
      <c r="B757" s="307" t="s">
        <v>647</v>
      </c>
    </row>
    <row r="758" spans="1:2" ht="12.75">
      <c r="A758" s="252">
        <v>757</v>
      </c>
      <c r="B758" s="307" t="s">
        <v>649</v>
      </c>
    </row>
    <row r="759" spans="1:2" ht="12.75">
      <c r="A759" s="252">
        <v>758</v>
      </c>
      <c r="B759" s="307" t="s">
        <v>651</v>
      </c>
    </row>
    <row r="760" spans="1:2" ht="12.75">
      <c r="A760" s="252">
        <v>759</v>
      </c>
      <c r="B760" s="307" t="s">
        <v>652</v>
      </c>
    </row>
    <row r="761" spans="1:2" ht="12.75">
      <c r="A761" s="252">
        <v>760</v>
      </c>
      <c r="B761" s="307" t="s">
        <v>653</v>
      </c>
    </row>
    <row r="762" spans="1:2" ht="12.75">
      <c r="A762" s="252">
        <v>761</v>
      </c>
      <c r="B762" s="307" t="s">
        <v>654</v>
      </c>
    </row>
    <row r="763" spans="1:2" ht="12.75">
      <c r="A763" s="252">
        <v>762</v>
      </c>
      <c r="B763" s="307" t="s">
        <v>655</v>
      </c>
    </row>
    <row r="764" spans="1:2" ht="12.75">
      <c r="A764" s="252">
        <v>763</v>
      </c>
      <c r="B764" s="307" t="s">
        <v>656</v>
      </c>
    </row>
    <row r="765" spans="1:2" ht="12.75">
      <c r="A765" s="252">
        <v>764</v>
      </c>
      <c r="B765" s="307" t="s">
        <v>658</v>
      </c>
    </row>
    <row r="766" spans="1:2" ht="12.75">
      <c r="A766" s="252">
        <v>765</v>
      </c>
      <c r="B766" s="307" t="s">
        <v>660</v>
      </c>
    </row>
    <row r="767" spans="1:2" ht="12.75">
      <c r="A767" s="252">
        <v>766</v>
      </c>
      <c r="B767" s="307" t="s">
        <v>662</v>
      </c>
    </row>
    <row r="768" spans="1:2" ht="12.75">
      <c r="A768" s="252">
        <v>767</v>
      </c>
      <c r="B768" s="307" t="s">
        <v>664</v>
      </c>
    </row>
    <row r="769" spans="1:2" ht="12.75">
      <c r="A769" s="252">
        <v>768</v>
      </c>
      <c r="B769" s="307" t="s">
        <v>666</v>
      </c>
    </row>
    <row r="770" spans="1:2" ht="25.5">
      <c r="A770" s="252">
        <v>769</v>
      </c>
      <c r="B770" s="307" t="s">
        <v>668</v>
      </c>
    </row>
    <row r="771" spans="1:2" ht="12.75">
      <c r="A771" s="252">
        <v>770</v>
      </c>
      <c r="B771" s="307" t="s">
        <v>670</v>
      </c>
    </row>
    <row r="772" spans="1:2" ht="12.75">
      <c r="A772" s="252">
        <v>771</v>
      </c>
      <c r="B772" s="307" t="s">
        <v>672</v>
      </c>
    </row>
    <row r="773" spans="1:2" ht="12.75">
      <c r="A773" s="252">
        <v>772</v>
      </c>
      <c r="B773" s="307" t="s">
        <v>673</v>
      </c>
    </row>
    <row r="774" spans="1:2" ht="12.75">
      <c r="A774" s="252">
        <v>773</v>
      </c>
      <c r="B774" s="307" t="s">
        <v>675</v>
      </c>
    </row>
    <row r="775" spans="1:2" ht="12.75">
      <c r="A775" s="252">
        <v>774</v>
      </c>
      <c r="B775" s="307" t="s">
        <v>676</v>
      </c>
    </row>
    <row r="776" spans="1:2" ht="12.75">
      <c r="A776" s="252">
        <v>775</v>
      </c>
      <c r="B776" s="307" t="s">
        <v>678</v>
      </c>
    </row>
    <row r="777" spans="1:2" ht="12.75">
      <c r="A777" s="252">
        <v>776</v>
      </c>
      <c r="B777" s="307" t="s">
        <v>219</v>
      </c>
    </row>
    <row r="778" spans="1:2" ht="25.5">
      <c r="A778" s="252">
        <v>777</v>
      </c>
      <c r="B778" s="307" t="s">
        <v>680</v>
      </c>
    </row>
    <row r="779" spans="1:2" ht="25.5">
      <c r="A779" s="252">
        <v>778</v>
      </c>
      <c r="B779" s="307" t="s">
        <v>681</v>
      </c>
    </row>
    <row r="780" spans="1:2" ht="12.75">
      <c r="A780" s="252">
        <v>779</v>
      </c>
      <c r="B780" s="307" t="s">
        <v>682</v>
      </c>
    </row>
    <row r="781" spans="1:2" ht="25.5">
      <c r="A781" s="252">
        <v>780</v>
      </c>
      <c r="B781" s="307" t="s">
        <v>684</v>
      </c>
    </row>
    <row r="782" spans="1:2" ht="12.75">
      <c r="A782" s="252">
        <v>781</v>
      </c>
      <c r="B782" s="307" t="s">
        <v>686</v>
      </c>
    </row>
    <row r="783" spans="1:2" ht="25.5">
      <c r="A783" s="252">
        <v>782</v>
      </c>
      <c r="B783" s="307" t="s">
        <v>688</v>
      </c>
    </row>
    <row r="784" spans="1:2" ht="12.75">
      <c r="A784" s="252">
        <v>783</v>
      </c>
      <c r="B784" s="307" t="s">
        <v>690</v>
      </c>
    </row>
    <row r="785" spans="1:2" ht="78.75">
      <c r="A785" s="252">
        <v>784</v>
      </c>
      <c r="B785" s="281" t="s">
        <v>178</v>
      </c>
    </row>
    <row r="786" spans="1:2" ht="12.75">
      <c r="A786" s="252">
        <v>785</v>
      </c>
      <c r="B786" t="s">
        <v>180</v>
      </c>
    </row>
    <row r="787" spans="1:2" ht="12.75">
      <c r="A787" s="252">
        <v>786</v>
      </c>
      <c r="B787" t="s">
        <v>181</v>
      </c>
    </row>
    <row r="788" spans="1:2" ht="12.75">
      <c r="A788" s="252">
        <v>787</v>
      </c>
      <c r="B788" t="s">
        <v>179</v>
      </c>
    </row>
    <row r="789" spans="1:2" ht="73.5">
      <c r="A789" s="252">
        <v>788</v>
      </c>
      <c r="B789" s="238" t="s">
        <v>950</v>
      </c>
    </row>
    <row r="790" spans="1:2" ht="22.5">
      <c r="A790" s="252">
        <v>789</v>
      </c>
      <c r="B790" s="250" t="s">
        <v>184</v>
      </c>
    </row>
    <row r="791" spans="1:2" ht="12.75">
      <c r="A791" s="252">
        <v>790</v>
      </c>
      <c r="B791" s="250" t="s">
        <v>183</v>
      </c>
    </row>
    <row r="792" spans="1:2" ht="12.75">
      <c r="A792" s="252">
        <v>791</v>
      </c>
      <c r="B792" s="250" t="s">
        <v>185</v>
      </c>
    </row>
    <row r="793" spans="1:2" ht="12.75">
      <c r="A793" s="252">
        <v>792</v>
      </c>
      <c r="B793" s="250" t="s">
        <v>182</v>
      </c>
    </row>
    <row r="794" spans="1:2" ht="12.75">
      <c r="A794" s="252">
        <v>793</v>
      </c>
      <c r="B794" s="233" t="s">
        <v>186</v>
      </c>
    </row>
    <row r="795" spans="1:2" ht="36">
      <c r="A795" s="252">
        <v>794</v>
      </c>
      <c r="B795" s="237" t="s">
        <v>10</v>
      </c>
    </row>
    <row r="796" spans="1:2" ht="25.5">
      <c r="A796" s="252">
        <v>795</v>
      </c>
      <c r="B796" s="55" t="s">
        <v>8</v>
      </c>
    </row>
    <row r="797" spans="1:2" ht="56.25">
      <c r="A797" s="252">
        <v>796</v>
      </c>
      <c r="B797" s="241" t="s">
        <v>9</v>
      </c>
    </row>
    <row r="798" spans="1:2" ht="38.25">
      <c r="A798" s="252">
        <v>797</v>
      </c>
      <c r="B798" s="244" t="s">
        <v>189</v>
      </c>
    </row>
    <row r="799" spans="1:2" ht="33.75">
      <c r="A799" s="252">
        <v>798</v>
      </c>
      <c r="B799" s="241" t="s">
        <v>190</v>
      </c>
    </row>
    <row r="800" spans="1:2" ht="38.25">
      <c r="A800" s="252">
        <v>799</v>
      </c>
      <c r="B800" s="55" t="s">
        <v>11</v>
      </c>
    </row>
    <row r="801" spans="1:2" ht="38.25">
      <c r="A801" s="252">
        <v>800</v>
      </c>
      <c r="B801" s="55" t="s">
        <v>192</v>
      </c>
    </row>
    <row r="802" spans="1:2" ht="31.5">
      <c r="A802" s="252">
        <v>801</v>
      </c>
      <c r="B802" s="266" t="s">
        <v>193</v>
      </c>
    </row>
    <row r="803" spans="1:2" ht="25.5">
      <c r="A803" s="252">
        <v>802</v>
      </c>
      <c r="B803" s="243" t="s">
        <v>195</v>
      </c>
    </row>
    <row r="804" spans="1:2" ht="33.75">
      <c r="A804" s="252">
        <v>803</v>
      </c>
      <c r="B804" s="241" t="s">
        <v>1019</v>
      </c>
    </row>
    <row r="805" spans="1:2" ht="22.5">
      <c r="A805" s="252">
        <v>804</v>
      </c>
      <c r="B805" s="251" t="s">
        <v>15</v>
      </c>
    </row>
    <row r="806" spans="1:2" ht="22.5">
      <c r="A806" s="252">
        <v>805</v>
      </c>
      <c r="B806" s="251" t="s">
        <v>16</v>
      </c>
    </row>
    <row r="807" spans="1:2" ht="51">
      <c r="A807" s="252">
        <v>806</v>
      </c>
      <c r="B807" s="243" t="s">
        <v>196</v>
      </c>
    </row>
    <row r="808" spans="1:2" ht="22.5">
      <c r="A808" s="252">
        <v>807</v>
      </c>
      <c r="B808" s="160" t="s">
        <v>0</v>
      </c>
    </row>
    <row r="809" spans="1:2" ht="38.25">
      <c r="A809" s="252">
        <v>808</v>
      </c>
      <c r="B809" s="5" t="s">
        <v>1020</v>
      </c>
    </row>
    <row r="810" spans="1:2" ht="15.75">
      <c r="A810" s="252">
        <v>809</v>
      </c>
      <c r="B810" s="266" t="s">
        <v>1</v>
      </c>
    </row>
    <row r="811" spans="1:2" ht="25.5">
      <c r="A811" s="252">
        <v>810</v>
      </c>
      <c r="B811" s="243" t="s">
        <v>3</v>
      </c>
    </row>
    <row r="812" spans="1:2" ht="33.75">
      <c r="A812" s="252">
        <v>811</v>
      </c>
      <c r="B812" s="241" t="s">
        <v>1021</v>
      </c>
    </row>
    <row r="813" spans="1:2" ht="38.25">
      <c r="A813" s="252">
        <v>812</v>
      </c>
      <c r="B813" s="242" t="s">
        <v>4</v>
      </c>
    </row>
    <row r="814" spans="1:2" ht="25.5">
      <c r="A814" s="252">
        <v>813</v>
      </c>
      <c r="B814" s="242" t="s">
        <v>5</v>
      </c>
    </row>
    <row r="815" spans="1:2" ht="38.25">
      <c r="A815" s="252">
        <v>814</v>
      </c>
      <c r="B815" s="243" t="s">
        <v>6</v>
      </c>
    </row>
    <row r="816" spans="1:2" ht="38.25">
      <c r="A816" s="252">
        <v>815</v>
      </c>
      <c r="B816" s="5" t="s">
        <v>7</v>
      </c>
    </row>
    <row r="817" spans="1:2" ht="12.75">
      <c r="A817" s="252">
        <v>816</v>
      </c>
      <c r="B817" t="s">
        <v>944</v>
      </c>
    </row>
    <row r="818" spans="1:2" ht="25.5">
      <c r="A818" s="252">
        <v>817</v>
      </c>
      <c r="B818" s="310" t="s">
        <v>13</v>
      </c>
    </row>
    <row r="819" spans="1:2" ht="25.5">
      <c r="A819" s="252">
        <v>818</v>
      </c>
      <c r="B819" s="310" t="s">
        <v>12</v>
      </c>
    </row>
    <row r="820" spans="1:2" ht="12.75">
      <c r="A820" s="252">
        <v>819</v>
      </c>
      <c r="B820" s="311" t="s">
        <v>19</v>
      </c>
    </row>
    <row r="821" spans="1:2" ht="12.75">
      <c r="A821" s="252">
        <v>820</v>
      </c>
      <c r="B821" s="311" t="s">
        <v>20</v>
      </c>
    </row>
    <row r="822" spans="1:2" ht="25.5">
      <c r="A822" s="252">
        <v>821</v>
      </c>
      <c r="B822" s="312" t="s">
        <v>22</v>
      </c>
    </row>
    <row r="823" spans="1:2" ht="90">
      <c r="A823" s="252">
        <v>822</v>
      </c>
      <c r="B823" s="160" t="s">
        <v>1022</v>
      </c>
    </row>
    <row r="824" spans="1:2" ht="15">
      <c r="A824" s="252">
        <v>823</v>
      </c>
      <c r="B824" s="316" t="s">
        <v>956</v>
      </c>
    </row>
    <row r="825" spans="1:2" ht="15">
      <c r="A825" s="252">
        <v>824</v>
      </c>
      <c r="B825" s="316" t="s">
        <v>957</v>
      </c>
    </row>
    <row r="826" spans="1:2" ht="15">
      <c r="A826" s="252">
        <v>825</v>
      </c>
      <c r="B826" s="316" t="s">
        <v>958</v>
      </c>
    </row>
    <row r="827" spans="1:2" ht="15">
      <c r="A827" s="252">
        <v>826</v>
      </c>
      <c r="B827" s="316" t="s">
        <v>959</v>
      </c>
    </row>
    <row r="828" spans="1:2" ht="15">
      <c r="A828" s="252">
        <v>827</v>
      </c>
      <c r="B828" s="316" t="s">
        <v>960</v>
      </c>
    </row>
    <row r="829" spans="1:2" ht="15">
      <c r="A829" s="252">
        <v>828</v>
      </c>
      <c r="B829" s="316" t="s">
        <v>961</v>
      </c>
    </row>
    <row r="830" spans="1:2" ht="15">
      <c r="A830" s="252">
        <v>829</v>
      </c>
      <c r="B830" s="316" t="s">
        <v>962</v>
      </c>
    </row>
    <row r="831" spans="1:2" ht="12.75">
      <c r="A831" s="252">
        <v>830</v>
      </c>
      <c r="B831" s="317" t="s">
        <v>952</v>
      </c>
    </row>
    <row r="832" spans="1:2" ht="25.5">
      <c r="A832" s="252">
        <v>831</v>
      </c>
      <c r="B832" s="254" t="s">
        <v>1023</v>
      </c>
    </row>
    <row r="833" spans="1:2" ht="90">
      <c r="A833" s="252">
        <v>832</v>
      </c>
      <c r="B833" s="318" t="s">
        <v>1024</v>
      </c>
    </row>
    <row r="834" spans="1:2" ht="90">
      <c r="A834" s="252">
        <v>833</v>
      </c>
      <c r="B834" s="97" t="s">
        <v>951</v>
      </c>
    </row>
    <row r="835" spans="1:2" ht="63.75">
      <c r="A835" s="252">
        <v>834</v>
      </c>
      <c r="B835" s="5" t="s">
        <v>953</v>
      </c>
    </row>
    <row r="836" spans="1:2" ht="45">
      <c r="A836" s="252">
        <v>835</v>
      </c>
      <c r="B836" s="264" t="s">
        <v>954</v>
      </c>
    </row>
    <row r="837" spans="1:2" ht="51">
      <c r="A837" s="252">
        <v>836</v>
      </c>
      <c r="B837" s="5" t="s">
        <v>955</v>
      </c>
    </row>
    <row r="838" spans="1:2" ht="22.5">
      <c r="A838" s="252">
        <v>837</v>
      </c>
      <c r="B838" s="320" t="s">
        <v>1029</v>
      </c>
    </row>
    <row r="839" spans="1:2" ht="96">
      <c r="A839" s="252">
        <v>838</v>
      </c>
      <c r="B839" s="245" t="s">
        <v>1027</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IF(D116="",0,IF(D116="n/a",0,1))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C4" sqref="C4"/>
    </sheetView>
  </sheetViews>
  <sheetFormatPr defaultColWidth="9.140625" defaultRowHeight="12.75"/>
  <cols>
    <col min="1" max="1" width="17.140625" style="18" customWidth="1"/>
    <col min="2" max="2" width="34.7109375" style="18" customWidth="1"/>
    <col min="3" max="3" width="15.140625" style="18" customWidth="1"/>
    <col min="4" max="16384" width="9.140625" style="18" customWidth="1"/>
  </cols>
  <sheetData>
    <row r="1" ht="13.5" thickBot="1">
      <c r="A1" s="157" t="s">
        <v>222</v>
      </c>
    </row>
    <row r="2" spans="1:2" ht="13.5" thickBot="1">
      <c r="A2" s="190" t="s">
        <v>223</v>
      </c>
      <c r="B2" s="191" t="s">
        <v>107</v>
      </c>
    </row>
    <row r="3" spans="1:5" ht="13.5" thickBot="1">
      <c r="A3" s="192" t="s">
        <v>221</v>
      </c>
      <c r="B3" s="193">
        <v>41106</v>
      </c>
      <c r="C3" s="194" t="str">
        <f>IF(ISNUMBER(MATCH(B3,A17:A31,0)),VLOOKUP(B3,A17:B31,2,FALSE),"---")</f>
        <v>MP P3 TKM_COM_en_160712.xls</v>
      </c>
      <c r="D3" s="195"/>
      <c r="E3" s="196"/>
    </row>
    <row r="4" spans="1:2" ht="12.75">
      <c r="A4" s="197" t="s">
        <v>234</v>
      </c>
      <c r="B4" s="198" t="s">
        <v>235</v>
      </c>
    </row>
    <row r="5" spans="1:2" ht="13.5" thickBot="1">
      <c r="A5" s="199" t="s">
        <v>225</v>
      </c>
      <c r="B5" s="200" t="s">
        <v>250</v>
      </c>
    </row>
    <row r="7" ht="12.75">
      <c r="A7" s="201" t="s">
        <v>224</v>
      </c>
    </row>
    <row r="8" spans="1:3" ht="12.75">
      <c r="A8" s="19" t="s">
        <v>230</v>
      </c>
      <c r="B8" s="19"/>
      <c r="C8" s="20" t="s">
        <v>226</v>
      </c>
    </row>
    <row r="9" spans="1:3" ht="12.75">
      <c r="A9" s="19" t="s">
        <v>231</v>
      </c>
      <c r="B9" s="19"/>
      <c r="C9" s="20" t="s">
        <v>227</v>
      </c>
    </row>
    <row r="10" spans="1:3" ht="12.75">
      <c r="A10" s="19" t="s">
        <v>232</v>
      </c>
      <c r="B10" s="19"/>
      <c r="C10" s="20" t="s">
        <v>228</v>
      </c>
    </row>
    <row r="11" spans="1:3" ht="12.75">
      <c r="A11" s="19" t="s">
        <v>233</v>
      </c>
      <c r="B11" s="19"/>
      <c r="C11" s="20" t="s">
        <v>229</v>
      </c>
    </row>
    <row r="12" spans="1:3" ht="12.75">
      <c r="A12" s="19" t="s">
        <v>103</v>
      </c>
      <c r="B12" s="19"/>
      <c r="C12" s="20" t="s">
        <v>104</v>
      </c>
    </row>
    <row r="13" spans="1:3" ht="12.75">
      <c r="A13" s="19" t="s">
        <v>105</v>
      </c>
      <c r="B13" s="19"/>
      <c r="C13" s="20" t="s">
        <v>106</v>
      </c>
    </row>
    <row r="14" spans="1:3" ht="12.75">
      <c r="A14" s="19" t="s">
        <v>107</v>
      </c>
      <c r="B14" s="19"/>
      <c r="C14" s="20" t="s">
        <v>108</v>
      </c>
    </row>
    <row r="15" ht="12.75">
      <c r="A15" s="75"/>
    </row>
    <row r="16" spans="1:3" ht="12.75">
      <c r="A16" s="157" t="s">
        <v>335</v>
      </c>
      <c r="B16" s="157" t="s">
        <v>282</v>
      </c>
      <c r="C16" s="157" t="s">
        <v>68</v>
      </c>
    </row>
    <row r="17" spans="1:4" ht="12.75">
      <c r="A17" s="202">
        <v>39941</v>
      </c>
      <c r="B17" s="203" t="str">
        <f>IF(ISBLANK($A17),"---",VLOOKUP($B$2,$A$8:$C$14,3,0)&amp;"_"&amp;VLOOKUP($B$4,$A$34:$B$66,2,0)&amp;"_"&amp;VLOOKUP($B$5,$A$69:$B$93,2,0)&amp;"_"&amp;TEXT(DAY($A17),"0#")&amp;TEXT(MONTH($A17),"0#")&amp;TEXT(YEAR($A17)-2000,"0#")&amp;".xls")</f>
        <v>MP P3 TKM_COM_en_080509.xls</v>
      </c>
      <c r="C17" s="203"/>
      <c r="D17" s="204"/>
    </row>
    <row r="18" spans="1:4" ht="12.75">
      <c r="A18" s="205">
        <v>39944</v>
      </c>
      <c r="B18" s="206" t="str">
        <f>IF(ISBLANK($A18),"---",VLOOKUP($B$2,$A$8:$C$14,3,0)&amp;"_"&amp;VLOOKUP($B$4,$A$34:$B$66,2,0)&amp;"_"&amp;VLOOKUP($B$5,$A$69:$B$93,2,0)&amp;"_"&amp;TEXT(DAY($A18),"0#")&amp;TEXT(MONTH($A18),"0#")&amp;TEXT(YEAR($A18)-2000,"0#")&amp;".xls")</f>
        <v>MP P3 TKM_COM_en_110509.xls</v>
      </c>
      <c r="C18" s="206" t="s">
        <v>69</v>
      </c>
      <c r="D18" s="207"/>
    </row>
    <row r="19" spans="1:4" ht="12.75">
      <c r="A19" s="205">
        <v>39952</v>
      </c>
      <c r="B19" s="206" t="str">
        <f>IF(ISBLANK($A19),"---",VLOOKUP($B$2,$A$8:$C$14,3,0)&amp;"_"&amp;VLOOKUP($B$4,$A$34:$B$66,2,0)&amp;"_"&amp;VLOOKUP($B$5,$A$69:$B$93,2,0)&amp;"_"&amp;TEXT(DAY($A19),"0#")&amp;TEXT(MONTH($A19),"0#")&amp;TEXT(YEAR($A19)-2000,"0#")&amp;".xls")</f>
        <v>MP P3 TKM_COM_en_190509.xls</v>
      </c>
      <c r="C19" s="206" t="s">
        <v>70</v>
      </c>
      <c r="D19" s="207"/>
    </row>
    <row r="20" spans="1:4" ht="12.75">
      <c r="A20" s="205">
        <v>39975</v>
      </c>
      <c r="B20" s="206" t="str">
        <f>IF(ISBLANK($A20),"---",VLOOKUP($B$2,$A$8:$C$14,3,0)&amp;"_"&amp;VLOOKUP($B$4,$A$34:$B$66,2,0)&amp;"_"&amp;VLOOKUP($B$5,$A$69:$B$93,2,0)&amp;"_"&amp;TEXT(DAY($A20),"0#")&amp;TEXT(MONTH($A20),"0#")&amp;TEXT(YEAR($A20)-2000,"0#")&amp;".xls")</f>
        <v>MP P3 TKM_COM_en_110609.xls</v>
      </c>
      <c r="C20" s="206" t="s">
        <v>393</v>
      </c>
      <c r="D20" s="207"/>
    </row>
    <row r="21" spans="1:4" ht="12.75">
      <c r="A21" s="205" t="s">
        <v>123</v>
      </c>
      <c r="B21" s="206"/>
      <c r="C21" s="206" t="s">
        <v>121</v>
      </c>
      <c r="D21" s="207"/>
    </row>
    <row r="22" spans="1:4" ht="12.75">
      <c r="A22" s="205">
        <v>40954</v>
      </c>
      <c r="B22" s="206"/>
      <c r="C22" s="206" t="s">
        <v>122</v>
      </c>
      <c r="D22" s="207"/>
    </row>
    <row r="23" spans="1:4" ht="12.75">
      <c r="A23" s="205">
        <v>41043</v>
      </c>
      <c r="B23" s="206" t="str">
        <f aca="true" t="shared" si="0" ref="B23:B31">IF(ISBLANK($A23),"---",VLOOKUP($B$2,$A$8:$C$14,3,0)&amp;"_"&amp;VLOOKUP($B$4,$A$34:$B$66,2,0)&amp;"_"&amp;VLOOKUP($B$5,$A$69:$B$93,2,0)&amp;"_"&amp;TEXT(DAY($A23),"0#")&amp;TEXT(MONTH($A23),"0#")&amp;TEXT(YEAR($A23)-2000,"0#")&amp;".xls")</f>
        <v>MP P3 TKM_COM_en_140512.xls</v>
      </c>
      <c r="C23" s="206" t="s">
        <v>177</v>
      </c>
      <c r="D23" s="207"/>
    </row>
    <row r="24" spans="1:4" ht="12.75">
      <c r="A24" s="205">
        <v>41045</v>
      </c>
      <c r="B24" s="206" t="str">
        <f t="shared" si="0"/>
        <v>MP P3 TKM_COM_en_160512.xls</v>
      </c>
      <c r="C24" s="206" t="s">
        <v>833</v>
      </c>
      <c r="D24" s="207"/>
    </row>
    <row r="25" spans="1:4" ht="12.75">
      <c r="A25" s="205">
        <v>41078</v>
      </c>
      <c r="B25" s="206" t="str">
        <f t="shared" si="0"/>
        <v>MP P3 TKM_COM_en_180612.xls</v>
      </c>
      <c r="C25" s="206" t="s">
        <v>940</v>
      </c>
      <c r="D25" s="207"/>
    </row>
    <row r="26" spans="1:4" ht="12.75">
      <c r="A26" s="205">
        <v>41094</v>
      </c>
      <c r="B26" s="206" t="str">
        <f t="shared" si="0"/>
        <v>MP P3 TKM_COM_en_040712.xls</v>
      </c>
      <c r="C26" s="319" t="s">
        <v>1028</v>
      </c>
      <c r="D26" s="207"/>
    </row>
    <row r="27" spans="1:4" ht="12.75">
      <c r="A27" s="205">
        <v>41098</v>
      </c>
      <c r="B27" s="206" t="str">
        <f t="shared" si="0"/>
        <v>MP P3 TKM_COM_en_080712.xls</v>
      </c>
      <c r="C27" s="206" t="s">
        <v>1031</v>
      </c>
      <c r="D27" s="207"/>
    </row>
    <row r="28" spans="1:4" ht="12.75">
      <c r="A28" s="205">
        <v>41101</v>
      </c>
      <c r="B28" s="206" t="str">
        <f t="shared" si="0"/>
        <v>MP P3 TKM_COM_en_110712.xls</v>
      </c>
      <c r="C28" s="206" t="s">
        <v>1032</v>
      </c>
      <c r="D28" s="207"/>
    </row>
    <row r="29" spans="1:4" ht="12.75">
      <c r="A29" s="205">
        <v>41106</v>
      </c>
      <c r="B29" s="206" t="str">
        <f t="shared" si="0"/>
        <v>MP P3 TKM_COM_en_160712.xls</v>
      </c>
      <c r="C29" s="319" t="s">
        <v>1033</v>
      </c>
      <c r="D29" s="207"/>
    </row>
    <row r="30" spans="1:4" ht="12.75">
      <c r="A30" s="205"/>
      <c r="B30" s="206" t="str">
        <f t="shared" si="0"/>
        <v>---</v>
      </c>
      <c r="C30" s="206"/>
      <c r="D30" s="207"/>
    </row>
    <row r="31" spans="1:4" ht="12.75">
      <c r="A31" s="208"/>
      <c r="B31" s="209" t="str">
        <f t="shared" si="0"/>
        <v>---</v>
      </c>
      <c r="C31" s="209"/>
      <c r="D31" s="210"/>
    </row>
    <row r="33" ht="12.75">
      <c r="A33" s="157" t="s">
        <v>234</v>
      </c>
    </row>
    <row r="34" spans="1:2" ht="12.75">
      <c r="A34" s="188" t="s">
        <v>235</v>
      </c>
      <c r="B34" s="188" t="s">
        <v>283</v>
      </c>
    </row>
    <row r="35" spans="1:2" ht="12.75">
      <c r="A35" s="188" t="s">
        <v>109</v>
      </c>
      <c r="B35" s="188" t="s">
        <v>110</v>
      </c>
    </row>
    <row r="36" spans="1:2" ht="12.75">
      <c r="A36" s="188" t="s">
        <v>476</v>
      </c>
      <c r="B36" s="188" t="s">
        <v>284</v>
      </c>
    </row>
    <row r="37" spans="1:2" ht="12.75">
      <c r="A37" s="188" t="s">
        <v>478</v>
      </c>
      <c r="B37" s="188" t="s">
        <v>285</v>
      </c>
    </row>
    <row r="38" spans="1:2" ht="12.75">
      <c r="A38" s="188" t="s">
        <v>481</v>
      </c>
      <c r="B38" s="188" t="s">
        <v>286</v>
      </c>
    </row>
    <row r="39" spans="1:2" ht="12.75">
      <c r="A39" s="188" t="s">
        <v>648</v>
      </c>
      <c r="B39" s="188" t="s">
        <v>111</v>
      </c>
    </row>
    <row r="40" spans="1:2" ht="12.75">
      <c r="A40" s="188" t="s">
        <v>483</v>
      </c>
      <c r="B40" s="188" t="s">
        <v>287</v>
      </c>
    </row>
    <row r="41" spans="1:2" ht="12.75">
      <c r="A41" s="188" t="s">
        <v>486</v>
      </c>
      <c r="B41" s="188" t="s">
        <v>288</v>
      </c>
    </row>
    <row r="42" spans="1:2" ht="12.75">
      <c r="A42" s="188" t="s">
        <v>489</v>
      </c>
      <c r="B42" s="188" t="s">
        <v>289</v>
      </c>
    </row>
    <row r="43" spans="1:2" ht="12.75">
      <c r="A43" s="188" t="s">
        <v>492</v>
      </c>
      <c r="B43" s="188" t="s">
        <v>290</v>
      </c>
    </row>
    <row r="44" spans="1:2" ht="12.75">
      <c r="A44" s="188" t="s">
        <v>494</v>
      </c>
      <c r="B44" s="188" t="s">
        <v>291</v>
      </c>
    </row>
    <row r="45" spans="1:2" ht="12.75">
      <c r="A45" s="188" t="s">
        <v>496</v>
      </c>
      <c r="B45" s="188" t="s">
        <v>292</v>
      </c>
    </row>
    <row r="46" spans="1:2" ht="12.75">
      <c r="A46" s="188" t="s">
        <v>499</v>
      </c>
      <c r="B46" s="188" t="s">
        <v>293</v>
      </c>
    </row>
    <row r="47" spans="1:2" ht="12.75">
      <c r="A47" s="188" t="s">
        <v>501</v>
      </c>
      <c r="B47" s="188" t="s">
        <v>294</v>
      </c>
    </row>
    <row r="48" spans="1:2" ht="12.75">
      <c r="A48" s="188" t="s">
        <v>503</v>
      </c>
      <c r="B48" s="188" t="s">
        <v>295</v>
      </c>
    </row>
    <row r="49" spans="1:2" ht="12.75">
      <c r="A49" s="188" t="s">
        <v>705</v>
      </c>
      <c r="B49" s="188" t="s">
        <v>112</v>
      </c>
    </row>
    <row r="50" spans="1:2" ht="12.75">
      <c r="A50" s="188" t="s">
        <v>505</v>
      </c>
      <c r="B50" s="188" t="s">
        <v>296</v>
      </c>
    </row>
    <row r="51" spans="1:2" ht="12.75">
      <c r="A51" s="188" t="s">
        <v>507</v>
      </c>
      <c r="B51" s="188" t="s">
        <v>297</v>
      </c>
    </row>
    <row r="52" spans="1:2" ht="12.75">
      <c r="A52" s="188" t="s">
        <v>509</v>
      </c>
      <c r="B52" s="188" t="s">
        <v>298</v>
      </c>
    </row>
    <row r="53" spans="1:2" ht="12.75">
      <c r="A53" s="188" t="s">
        <v>725</v>
      </c>
      <c r="B53" s="188" t="s">
        <v>113</v>
      </c>
    </row>
    <row r="54" spans="1:2" ht="12.75">
      <c r="A54" s="188" t="s">
        <v>511</v>
      </c>
      <c r="B54" s="188" t="s">
        <v>299</v>
      </c>
    </row>
    <row r="55" spans="1:2" ht="12.75">
      <c r="A55" s="188" t="s">
        <v>513</v>
      </c>
      <c r="B55" s="188" t="s">
        <v>300</v>
      </c>
    </row>
    <row r="56" spans="1:2" ht="12.75">
      <c r="A56" s="188" t="s">
        <v>515</v>
      </c>
      <c r="B56" s="188" t="s">
        <v>301</v>
      </c>
    </row>
    <row r="57" spans="1:2" ht="12.75">
      <c r="A57" s="188" t="s">
        <v>518</v>
      </c>
      <c r="B57" s="188" t="s">
        <v>302</v>
      </c>
    </row>
    <row r="58" spans="1:2" ht="12.75">
      <c r="A58" s="188" t="s">
        <v>761</v>
      </c>
      <c r="B58" s="188" t="s">
        <v>114</v>
      </c>
    </row>
    <row r="59" spans="1:2" ht="12.75">
      <c r="A59" s="188" t="s">
        <v>521</v>
      </c>
      <c r="B59" s="188" t="s">
        <v>303</v>
      </c>
    </row>
    <row r="60" spans="1:2" ht="12.75">
      <c r="A60" s="188" t="s">
        <v>524</v>
      </c>
      <c r="B60" s="188" t="s">
        <v>304</v>
      </c>
    </row>
    <row r="61" spans="1:2" ht="12.75">
      <c r="A61" s="188" t="s">
        <v>527</v>
      </c>
      <c r="B61" s="188" t="s">
        <v>305</v>
      </c>
    </row>
    <row r="62" spans="1:2" ht="12.75">
      <c r="A62" s="188" t="s">
        <v>530</v>
      </c>
      <c r="B62" s="188" t="s">
        <v>306</v>
      </c>
    </row>
    <row r="63" spans="1:2" ht="12.75">
      <c r="A63" s="188" t="s">
        <v>532</v>
      </c>
      <c r="B63" s="188" t="s">
        <v>307</v>
      </c>
    </row>
    <row r="64" spans="1:2" ht="12.75">
      <c r="A64" s="188" t="s">
        <v>535</v>
      </c>
      <c r="B64" s="188" t="s">
        <v>308</v>
      </c>
    </row>
    <row r="65" spans="1:2" ht="12.75">
      <c r="A65" s="188" t="s">
        <v>537</v>
      </c>
      <c r="B65" s="188" t="s">
        <v>309</v>
      </c>
    </row>
    <row r="66" spans="1:2" ht="12.75">
      <c r="A66" s="188" t="s">
        <v>545</v>
      </c>
      <c r="B66" s="188" t="s">
        <v>310</v>
      </c>
    </row>
    <row r="68" ht="12.75">
      <c r="A68" s="82" t="s">
        <v>336</v>
      </c>
    </row>
    <row r="69" spans="1:2" ht="12.75">
      <c r="A69" s="189" t="s">
        <v>236</v>
      </c>
      <c r="B69" s="189" t="s">
        <v>237</v>
      </c>
    </row>
    <row r="70" spans="1:2" ht="12.75">
      <c r="A70" s="189" t="s">
        <v>238</v>
      </c>
      <c r="B70" s="189" t="s">
        <v>239</v>
      </c>
    </row>
    <row r="71" spans="1:2" ht="12.75">
      <c r="A71" s="189" t="s">
        <v>115</v>
      </c>
      <c r="B71" s="189" t="s">
        <v>116</v>
      </c>
    </row>
    <row r="72" spans="1:2" ht="12.75">
      <c r="A72" s="189" t="s">
        <v>240</v>
      </c>
      <c r="B72" s="189" t="s">
        <v>241</v>
      </c>
    </row>
    <row r="73" spans="1:2" ht="12.75">
      <c r="A73" s="189" t="s">
        <v>242</v>
      </c>
      <c r="B73" s="189" t="s">
        <v>243</v>
      </c>
    </row>
    <row r="74" spans="1:2" ht="12.75">
      <c r="A74" s="189" t="s">
        <v>244</v>
      </c>
      <c r="B74" s="189" t="s">
        <v>245</v>
      </c>
    </row>
    <row r="75" spans="1:2" ht="12.75">
      <c r="A75" s="189" t="s">
        <v>246</v>
      </c>
      <c r="B75" s="189" t="s">
        <v>247</v>
      </c>
    </row>
    <row r="76" spans="1:2" ht="12.75">
      <c r="A76" s="189" t="s">
        <v>248</v>
      </c>
      <c r="B76" s="189" t="s">
        <v>249</v>
      </c>
    </row>
    <row r="77" spans="1:2" ht="12.75">
      <c r="A77" s="189" t="s">
        <v>250</v>
      </c>
      <c r="B77" s="189" t="s">
        <v>251</v>
      </c>
    </row>
    <row r="78" spans="1:2" ht="12.75">
      <c r="A78" s="189" t="s">
        <v>252</v>
      </c>
      <c r="B78" s="189" t="s">
        <v>253</v>
      </c>
    </row>
    <row r="79" spans="1:2" ht="12.75">
      <c r="A79" s="189" t="s">
        <v>117</v>
      </c>
      <c r="B79" s="189" t="s">
        <v>118</v>
      </c>
    </row>
    <row r="80" spans="1:2" ht="12.75">
      <c r="A80" s="189" t="s">
        <v>254</v>
      </c>
      <c r="B80" s="189" t="s">
        <v>255</v>
      </c>
    </row>
    <row r="81" spans="1:2" ht="12.75">
      <c r="A81" s="189" t="s">
        <v>256</v>
      </c>
      <c r="B81" s="189" t="s">
        <v>257</v>
      </c>
    </row>
    <row r="82" spans="1:2" ht="12.75">
      <c r="A82" s="189" t="s">
        <v>258</v>
      </c>
      <c r="B82" s="189" t="s">
        <v>259</v>
      </c>
    </row>
    <row r="83" spans="1:2" ht="12.75">
      <c r="A83" s="189" t="s">
        <v>260</v>
      </c>
      <c r="B83" s="189" t="s">
        <v>261</v>
      </c>
    </row>
    <row r="84" spans="1:2" ht="12.75">
      <c r="A84" s="189" t="s">
        <v>262</v>
      </c>
      <c r="B84" s="189" t="s">
        <v>263</v>
      </c>
    </row>
    <row r="85" spans="1:2" ht="12.75">
      <c r="A85" s="189" t="s">
        <v>119</v>
      </c>
      <c r="B85" s="189" t="s">
        <v>120</v>
      </c>
    </row>
    <row r="86" spans="1:2" ht="12.75">
      <c r="A86" s="189" t="s">
        <v>264</v>
      </c>
      <c r="B86" s="189" t="s">
        <v>265</v>
      </c>
    </row>
    <row r="87" spans="1:2" ht="12.75">
      <c r="A87" s="189" t="s">
        <v>266</v>
      </c>
      <c r="B87" s="189" t="s">
        <v>267</v>
      </c>
    </row>
    <row r="88" spans="1:2" ht="12.75">
      <c r="A88" s="189" t="s">
        <v>270</v>
      </c>
      <c r="B88" s="189" t="s">
        <v>271</v>
      </c>
    </row>
    <row r="89" spans="1:2" ht="12.75">
      <c r="A89" s="189" t="s">
        <v>272</v>
      </c>
      <c r="B89" s="189" t="s">
        <v>273</v>
      </c>
    </row>
    <row r="90" spans="1:2" ht="12.75">
      <c r="A90" s="189" t="s">
        <v>274</v>
      </c>
      <c r="B90" s="189" t="s">
        <v>275</v>
      </c>
    </row>
    <row r="91" spans="1:2" ht="12.75">
      <c r="A91" s="189" t="s">
        <v>276</v>
      </c>
      <c r="B91" s="189" t="s">
        <v>277</v>
      </c>
    </row>
    <row r="92" spans="1:2" ht="12.75">
      <c r="A92" s="189" t="s">
        <v>278</v>
      </c>
      <c r="B92" s="189" t="s">
        <v>279</v>
      </c>
    </row>
    <row r="93" spans="1:2" ht="12.75">
      <c r="A93" s="189" t="s">
        <v>280</v>
      </c>
      <c r="B93" s="189" t="s">
        <v>281</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A1" sqref="A1"/>
    </sheetView>
  </sheetViews>
  <sheetFormatPr defaultColWidth="9.140625" defaultRowHeight="12.75"/>
  <cols>
    <col min="1" max="1" width="5.421875" style="73" customWidth="1"/>
    <col min="2" max="2" width="7.28125" style="74" customWidth="1"/>
    <col min="3" max="11" width="11.7109375" style="74" customWidth="1"/>
    <col min="12" max="12" width="11.7109375" style="75" customWidth="1"/>
    <col min="13" max="16384" width="9.140625" style="74" customWidth="1"/>
  </cols>
  <sheetData>
    <row r="2" spans="2:10" ht="18">
      <c r="B2" s="383" t="str">
        <f>Translations!$B$33</f>
        <v>GUIDELINES AND CONDITIONS</v>
      </c>
      <c r="C2" s="383"/>
      <c r="D2" s="383"/>
      <c r="E2" s="383"/>
      <c r="F2" s="383"/>
      <c r="G2" s="383"/>
      <c r="H2" s="383"/>
      <c r="I2" s="383"/>
      <c r="J2" s="383"/>
    </row>
    <row r="3" spans="2:12" ht="12.75">
      <c r="B3" s="367"/>
      <c r="C3" s="367"/>
      <c r="D3" s="367"/>
      <c r="E3" s="367"/>
      <c r="F3" s="367"/>
      <c r="G3" s="367"/>
      <c r="H3" s="367"/>
      <c r="I3" s="367"/>
      <c r="J3" s="367"/>
      <c r="K3" s="367"/>
      <c r="L3" s="367"/>
    </row>
    <row r="4" spans="1:12" ht="42" customHeight="1">
      <c r="A4" s="73">
        <v>1</v>
      </c>
      <c r="B4" s="366"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67"/>
      <c r="D4" s="367"/>
      <c r="E4" s="367"/>
      <c r="F4" s="367"/>
      <c r="G4" s="367"/>
      <c r="H4" s="367"/>
      <c r="I4" s="367"/>
      <c r="J4" s="367"/>
      <c r="K4" s="367"/>
      <c r="L4" s="367"/>
    </row>
    <row r="5" spans="1:12" s="43" customFormat="1" ht="12.75" customHeight="1">
      <c r="A5" s="47"/>
      <c r="B5" s="371" t="str">
        <f>Translations!$B$35</f>
        <v>The Directive can be downloaded from:</v>
      </c>
      <c r="C5" s="371"/>
      <c r="D5" s="371"/>
      <c r="E5" s="371"/>
      <c r="F5" s="371"/>
      <c r="G5" s="371"/>
      <c r="H5" s="371"/>
      <c r="I5" s="371"/>
      <c r="J5" s="371"/>
      <c r="K5" s="371"/>
      <c r="L5" s="371"/>
    </row>
    <row r="6" spans="1:12" s="43" customFormat="1" ht="12.75">
      <c r="A6" s="48"/>
      <c r="B6" s="384" t="str">
        <f>Translations!$B$36</f>
        <v>http://eur-lex.europa.eu/LexUriServ/LexUriServ.do?uri=CONSLEG:2003L0087:20090625:EN:PDF</v>
      </c>
      <c r="C6" s="384"/>
      <c r="D6" s="384"/>
      <c r="E6" s="384"/>
      <c r="F6" s="384"/>
      <c r="G6" s="384"/>
      <c r="H6" s="384"/>
      <c r="I6" s="384"/>
      <c r="J6" s="384"/>
      <c r="K6" s="384"/>
      <c r="L6" s="374"/>
    </row>
    <row r="7" spans="1:12" s="43" customFormat="1" ht="26.25" customHeight="1">
      <c r="A7" s="47">
        <v>2</v>
      </c>
      <c r="B7" s="371" t="str">
        <f>Translations!$B$37</f>
        <v>The Monitoring and Reporting Regulation (Commission Regulation (EU) No 601/2012, hereinafter the "MRR"), defines further requirements for monitoring and reporting. The MRR can be downloaded from:</v>
      </c>
      <c r="C7" s="371"/>
      <c r="D7" s="371"/>
      <c r="E7" s="371"/>
      <c r="F7" s="371"/>
      <c r="G7" s="371"/>
      <c r="H7" s="371"/>
      <c r="I7" s="371"/>
      <c r="J7" s="371"/>
      <c r="K7" s="371"/>
      <c r="L7" s="371"/>
    </row>
    <row r="8" spans="1:12" s="43" customFormat="1" ht="12.75" customHeight="1">
      <c r="A8" s="47"/>
      <c r="B8" s="384" t="str">
        <f>Translations!$B$38</f>
        <v>http://eur-lex.europa.eu/LexUriServ/LexUriServ.do?uri=OJ:L:2012:181:0030:0104:EN:PDF</v>
      </c>
      <c r="C8" s="384"/>
      <c r="D8" s="384"/>
      <c r="E8" s="384"/>
      <c r="F8" s="384"/>
      <c r="G8" s="384"/>
      <c r="H8" s="384"/>
      <c r="I8" s="384"/>
      <c r="J8" s="384"/>
      <c r="K8" s="384"/>
      <c r="L8" s="374"/>
    </row>
    <row r="9" spans="1:12" s="43" customFormat="1" ht="25.5" customHeight="1">
      <c r="A9" s="47"/>
      <c r="B9" s="371" t="str">
        <f>Translations!$B$39</f>
        <v>Article 12 of the MRR sets out specific requirements for the content and submission of the monitoring plan and its updates. Article 12 outlines the importance of the Monitoring plan as follows:</v>
      </c>
      <c r="C9" s="371"/>
      <c r="D9" s="371"/>
      <c r="E9" s="371"/>
      <c r="F9" s="371"/>
      <c r="G9" s="371"/>
      <c r="H9" s="371"/>
      <c r="I9" s="371"/>
      <c r="J9" s="371"/>
      <c r="K9" s="371"/>
      <c r="L9" s="371"/>
    </row>
    <row r="10" spans="1:12" s="43" customFormat="1" ht="25.5" customHeight="1">
      <c r="A10" s="47"/>
      <c r="B10" s="370" t="str">
        <f>Translations!$B$40</f>
        <v>The monitoring plan shall consist of a detailed, complete and transparent documentation of the monitoring methodology of a specific installation or aircraft operator and shall contain at least the elements laid down in Annex I.</v>
      </c>
      <c r="C10" s="370"/>
      <c r="D10" s="370"/>
      <c r="E10" s="370"/>
      <c r="F10" s="370"/>
      <c r="G10" s="370"/>
      <c r="H10" s="370"/>
      <c r="I10" s="370"/>
      <c r="J10" s="370"/>
      <c r="K10" s="370"/>
      <c r="L10" s="370"/>
    </row>
    <row r="11" spans="1:12" s="43" customFormat="1" ht="12.75">
      <c r="A11" s="47"/>
      <c r="B11" s="371" t="str">
        <f>Translations!$B$41</f>
        <v>Furthermore, Article 74(1) states:</v>
      </c>
      <c r="C11" s="371"/>
      <c r="D11" s="371"/>
      <c r="E11" s="371"/>
      <c r="F11" s="371"/>
      <c r="G11" s="371"/>
      <c r="H11" s="371"/>
      <c r="I11" s="371"/>
      <c r="J11" s="371"/>
      <c r="K11" s="371"/>
      <c r="L11" s="371"/>
    </row>
    <row r="12" spans="1:12" s="43" customFormat="1" ht="63.75" customHeight="1">
      <c r="A12" s="47"/>
      <c r="B12" s="370"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370"/>
      <c r="D12" s="370"/>
      <c r="E12" s="370"/>
      <c r="F12" s="370"/>
      <c r="G12" s="370"/>
      <c r="H12" s="370"/>
      <c r="I12" s="370"/>
      <c r="J12" s="370"/>
      <c r="K12" s="370"/>
      <c r="L12" s="370"/>
    </row>
    <row r="13" spans="1:12" s="43" customFormat="1" ht="38.25" customHeight="1">
      <c r="A13" s="47"/>
      <c r="B13" s="371"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371"/>
      <c r="D13" s="371"/>
      <c r="E13" s="371"/>
      <c r="F13" s="371"/>
      <c r="G13" s="371"/>
      <c r="H13" s="371"/>
      <c r="I13" s="371"/>
      <c r="J13" s="371"/>
      <c r="K13" s="371"/>
      <c r="L13" s="371"/>
    </row>
    <row r="14" spans="1:12" s="43" customFormat="1" ht="12.75" customHeight="1">
      <c r="A14" s="47"/>
      <c r="B14" s="371" t="str">
        <f>Translations!$B$832</f>
        <v>This monitoring plan template represents the views of the Commission services at the time of publication. </v>
      </c>
      <c r="C14" s="371"/>
      <c r="D14" s="371"/>
      <c r="E14" s="371"/>
      <c r="F14" s="371"/>
      <c r="G14" s="371"/>
      <c r="H14" s="371"/>
      <c r="I14" s="371"/>
      <c r="J14" s="371"/>
      <c r="K14" s="371"/>
      <c r="L14" s="371"/>
    </row>
    <row r="15" spans="1:12" s="43" customFormat="1" ht="51" customHeight="1">
      <c r="A15" s="47"/>
      <c r="B15" s="396" t="str">
        <f>Translations!$B$833</f>
        <v>This is the final version of the monitoring plan template for aircraft operators, as endorsed by the Climate Change Committee in its meeting on 11 July 2012.</v>
      </c>
      <c r="C15" s="397"/>
      <c r="D15" s="397"/>
      <c r="E15" s="397"/>
      <c r="F15" s="397"/>
      <c r="G15" s="397"/>
      <c r="H15" s="397"/>
      <c r="I15" s="397"/>
      <c r="J15" s="397"/>
      <c r="K15" s="397"/>
      <c r="L15" s="397"/>
    </row>
    <row r="16" spans="1:12" s="43" customFormat="1" ht="4.5" customHeight="1">
      <c r="A16" s="47"/>
      <c r="B16" s="2"/>
      <c r="C16" s="2"/>
      <c r="D16" s="2"/>
      <c r="E16" s="2"/>
      <c r="F16" s="2"/>
      <c r="G16" s="2"/>
      <c r="H16" s="2"/>
      <c r="I16" s="2"/>
      <c r="J16" s="2"/>
      <c r="K16" s="2"/>
      <c r="L16" s="2"/>
    </row>
    <row r="17" spans="1:12" s="43" customFormat="1" ht="12.75" customHeight="1">
      <c r="A17" s="47">
        <v>3</v>
      </c>
      <c r="B17" s="371" t="str">
        <f>Translations!$B$44</f>
        <v>All Commission guidance documents on the Monitoring and Reporting Regulation can be found at:</v>
      </c>
      <c r="C17" s="371"/>
      <c r="D17" s="371"/>
      <c r="E17" s="371"/>
      <c r="F17" s="371"/>
      <c r="G17" s="371"/>
      <c r="H17" s="371"/>
      <c r="I17" s="371"/>
      <c r="J17" s="371"/>
      <c r="K17" s="371"/>
      <c r="L17" s="371"/>
    </row>
    <row r="18" spans="1:12" s="43" customFormat="1" ht="12.75" customHeight="1">
      <c r="A18" s="47"/>
      <c r="B18" s="384" t="str">
        <f>Translations!$B$45</f>
        <v>http://ec.europa.eu/clima/policies/ets/monitoring/index_en.htm</v>
      </c>
      <c r="C18" s="384"/>
      <c r="D18" s="384"/>
      <c r="E18" s="384"/>
      <c r="F18" s="384"/>
      <c r="G18" s="384"/>
      <c r="H18" s="384"/>
      <c r="I18" s="384"/>
      <c r="J18" s="384"/>
      <c r="K18" s="384"/>
      <c r="L18" s="385"/>
    </row>
    <row r="19" spans="1:12" s="43" customFormat="1" ht="12.75">
      <c r="A19" s="42"/>
      <c r="B19" s="44"/>
      <c r="C19" s="44"/>
      <c r="D19" s="44"/>
      <c r="E19" s="44"/>
      <c r="F19" s="44"/>
      <c r="G19" s="44"/>
      <c r="H19" s="44"/>
      <c r="I19" s="44"/>
      <c r="J19" s="44"/>
      <c r="K19" s="44"/>
      <c r="L19" s="45"/>
    </row>
    <row r="20" spans="1:12" ht="51" customHeight="1">
      <c r="A20" s="73">
        <v>4</v>
      </c>
      <c r="B20" s="366"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367"/>
      <c r="D20" s="367"/>
      <c r="E20" s="367"/>
      <c r="F20" s="367"/>
      <c r="G20" s="367"/>
      <c r="H20" s="367"/>
      <c r="I20" s="367"/>
      <c r="J20" s="367"/>
      <c r="K20" s="367"/>
      <c r="L20" s="367"/>
    </row>
    <row r="21" spans="2:12" ht="38.25" customHeight="1">
      <c r="B21" s="368" t="str">
        <f>Translations!$B$47</f>
        <v>Accordingly, all references to Member States in this template should be interpreted as including all 30 (31 from 2013) EEA States. The EEA comprises the 27 (28 from 2013) EU Member States, Iceland, Liechtenstein and Norway.</v>
      </c>
      <c r="C21" s="368"/>
      <c r="D21" s="368"/>
      <c r="E21" s="368"/>
      <c r="F21" s="368"/>
      <c r="G21" s="368"/>
      <c r="H21" s="368"/>
      <c r="I21" s="368"/>
      <c r="J21" s="368"/>
      <c r="K21" s="368"/>
      <c r="L21" s="368"/>
    </row>
    <row r="22" spans="1:12" s="77" customFormat="1" ht="15.75">
      <c r="A22" s="73"/>
      <c r="B22" s="369" t="str">
        <f>Translations!$B$48</f>
        <v>Before you use this file, please carry out the following steps:</v>
      </c>
      <c r="C22" s="369"/>
      <c r="D22" s="369"/>
      <c r="E22" s="369"/>
      <c r="F22" s="369"/>
      <c r="G22" s="369"/>
      <c r="H22" s="369"/>
      <c r="I22" s="369"/>
      <c r="J22" s="369"/>
      <c r="K22" s="369"/>
      <c r="L22" s="369"/>
    </row>
    <row r="23" spans="2:12" ht="42.75" customHeight="1">
      <c r="B23" s="78" t="s">
        <v>442</v>
      </c>
      <c r="C23" s="368"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367"/>
      <c r="E23" s="367"/>
      <c r="F23" s="367"/>
      <c r="G23" s="367"/>
      <c r="H23" s="367"/>
      <c r="I23" s="367"/>
      <c r="J23" s="367"/>
      <c r="K23" s="367"/>
      <c r="L23" s="367"/>
    </row>
    <row r="24" spans="2:12" ht="29.25" customHeight="1">
      <c r="B24" s="78" t="s">
        <v>445</v>
      </c>
      <c r="C24" s="367" t="str">
        <f>Translations!$B$50</f>
        <v>Identify the Competent Authority (CA) responsible for your case in that administering Member State (there may be more than one CA per Member State). </v>
      </c>
      <c r="D24" s="367"/>
      <c r="E24" s="367"/>
      <c r="F24" s="367"/>
      <c r="G24" s="367"/>
      <c r="H24" s="367"/>
      <c r="I24" s="367"/>
      <c r="J24" s="367"/>
      <c r="K24" s="367"/>
      <c r="L24" s="367"/>
    </row>
    <row r="25" spans="2:12" ht="30.75" customHeight="1">
      <c r="B25" s="78" t="s">
        <v>467</v>
      </c>
      <c r="C25" s="367" t="str">
        <f>Translations!$B$51</f>
        <v>Check the CA's webpage or directly contact the CA in order to find out if you have the correct version of the template. The template version is clearly indicated on the cover page of this file.</v>
      </c>
      <c r="D25" s="367"/>
      <c r="E25" s="367"/>
      <c r="F25" s="367"/>
      <c r="G25" s="367"/>
      <c r="H25" s="367"/>
      <c r="I25" s="367"/>
      <c r="J25" s="367"/>
      <c r="K25" s="367"/>
      <c r="L25" s="367"/>
    </row>
    <row r="26" spans="2:12" ht="29.25" customHeight="1">
      <c r="B26" s="78" t="s">
        <v>447</v>
      </c>
      <c r="C26" s="366" t="str">
        <f>Translations!$B$52</f>
        <v>Some Member States may require you to use an alternative system, such as Internet-based forms instead of a spreadsheet. Check your administering Member State requirements. In this case the CA will provide further information to you.</v>
      </c>
      <c r="D26" s="367"/>
      <c r="E26" s="367"/>
      <c r="F26" s="367"/>
      <c r="G26" s="367"/>
      <c r="H26" s="367"/>
      <c r="I26" s="367"/>
      <c r="J26" s="367"/>
      <c r="K26" s="367"/>
      <c r="L26" s="367"/>
    </row>
    <row r="27" spans="1:12" s="43" customFormat="1" ht="12.75">
      <c r="A27" s="42"/>
      <c r="B27" s="46" t="s">
        <v>448</v>
      </c>
      <c r="C27" s="371" t="str">
        <f>Translations!$B$53</f>
        <v>Read carefully the instructions below for filling this template.</v>
      </c>
      <c r="D27" s="371"/>
      <c r="E27" s="371"/>
      <c r="F27" s="371"/>
      <c r="G27" s="371"/>
      <c r="H27" s="371"/>
      <c r="I27" s="371"/>
      <c r="J27" s="371"/>
      <c r="K27" s="371"/>
      <c r="L27" s="371"/>
    </row>
    <row r="28" spans="2:12" ht="12.75">
      <c r="B28" s="367"/>
      <c r="C28" s="367"/>
      <c r="D28" s="367"/>
      <c r="E28" s="367"/>
      <c r="F28" s="367"/>
      <c r="G28" s="367"/>
      <c r="H28" s="367"/>
      <c r="I28" s="367"/>
      <c r="J28" s="367"/>
      <c r="K28" s="367"/>
      <c r="L28" s="367"/>
    </row>
    <row r="29" spans="1:12" ht="15" customHeight="1">
      <c r="A29" s="73">
        <v>5</v>
      </c>
      <c r="B29" s="399" t="str">
        <f>Translations!$B$54</f>
        <v>This Monitoring Plan must be submitted to your Competent Authority to the following address:</v>
      </c>
      <c r="C29" s="399"/>
      <c r="D29" s="399"/>
      <c r="E29" s="399"/>
      <c r="F29" s="399"/>
      <c r="G29" s="399"/>
      <c r="H29" s="399"/>
      <c r="I29" s="399"/>
      <c r="J29" s="399"/>
      <c r="K29" s="399"/>
      <c r="L29" s="399"/>
    </row>
    <row r="30" spans="2:12" ht="12.75">
      <c r="B30" s="80"/>
      <c r="C30" s="80"/>
      <c r="D30" s="80"/>
      <c r="E30" s="80"/>
      <c r="F30" s="80"/>
      <c r="G30" s="80"/>
      <c r="H30" s="80"/>
      <c r="I30" s="80"/>
      <c r="J30" s="80"/>
      <c r="K30" s="80"/>
      <c r="L30" s="81"/>
    </row>
    <row r="31" spans="2:12" ht="12.75">
      <c r="B31" s="80"/>
      <c r="C31" s="80"/>
      <c r="D31" s="80"/>
      <c r="E31" s="387" t="str">
        <f>Translations!$B$55</f>
        <v>Detail address to be provided by the Member State</v>
      </c>
      <c r="F31" s="388"/>
      <c r="G31" s="388"/>
      <c r="H31" s="389"/>
      <c r="I31" s="80"/>
      <c r="J31" s="80"/>
      <c r="K31" s="80"/>
      <c r="L31" s="81"/>
    </row>
    <row r="32" spans="2:12" ht="12.75">
      <c r="B32" s="80"/>
      <c r="C32" s="80"/>
      <c r="D32" s="80"/>
      <c r="E32" s="390"/>
      <c r="F32" s="391"/>
      <c r="G32" s="391"/>
      <c r="H32" s="392"/>
      <c r="I32" s="80"/>
      <c r="J32" s="80"/>
      <c r="K32" s="80"/>
      <c r="L32" s="81"/>
    </row>
    <row r="33" spans="2:12" ht="12.75">
      <c r="B33" s="80"/>
      <c r="C33" s="80"/>
      <c r="D33" s="80"/>
      <c r="E33" s="390"/>
      <c r="F33" s="391"/>
      <c r="G33" s="391"/>
      <c r="H33" s="392"/>
      <c r="I33" s="80"/>
      <c r="J33" s="80"/>
      <c r="K33" s="80"/>
      <c r="L33" s="81"/>
    </row>
    <row r="34" spans="2:12" ht="12.75">
      <c r="B34" s="80"/>
      <c r="D34" s="80"/>
      <c r="E34" s="390"/>
      <c r="F34" s="391"/>
      <c r="G34" s="391"/>
      <c r="H34" s="392"/>
      <c r="I34" s="80"/>
      <c r="J34" s="80"/>
      <c r="K34" s="80"/>
      <c r="L34" s="81"/>
    </row>
    <row r="35" spans="2:12" ht="12.75">
      <c r="B35" s="80"/>
      <c r="C35" s="80"/>
      <c r="D35" s="80"/>
      <c r="E35" s="390"/>
      <c r="F35" s="391"/>
      <c r="G35" s="391"/>
      <c r="H35" s="392"/>
      <c r="I35" s="80"/>
      <c r="J35" s="80"/>
      <c r="K35" s="80"/>
      <c r="L35" s="81"/>
    </row>
    <row r="36" spans="2:12" ht="12.75">
      <c r="B36" s="80"/>
      <c r="C36" s="80"/>
      <c r="D36" s="80"/>
      <c r="E36" s="390"/>
      <c r="F36" s="391"/>
      <c r="G36" s="391"/>
      <c r="H36" s="392"/>
      <c r="I36" s="80"/>
      <c r="J36" s="80"/>
      <c r="K36" s="80"/>
      <c r="L36" s="81"/>
    </row>
    <row r="37" spans="2:12" ht="12.75">
      <c r="B37" s="80"/>
      <c r="C37" s="80"/>
      <c r="D37" s="80"/>
      <c r="E37" s="390"/>
      <c r="F37" s="391"/>
      <c r="G37" s="391"/>
      <c r="H37" s="392"/>
      <c r="I37" s="80"/>
      <c r="J37" s="80"/>
      <c r="K37" s="80"/>
      <c r="L37" s="81"/>
    </row>
    <row r="38" spans="2:12" ht="12.75">
      <c r="B38" s="80"/>
      <c r="C38" s="80"/>
      <c r="D38" s="80"/>
      <c r="E38" s="393"/>
      <c r="F38" s="394"/>
      <c r="G38" s="394"/>
      <c r="H38" s="395"/>
      <c r="I38" s="80"/>
      <c r="J38" s="80"/>
      <c r="K38" s="80"/>
      <c r="L38" s="81"/>
    </row>
    <row r="39" spans="2:12" ht="12.75">
      <c r="B39" s="80"/>
      <c r="C39" s="80"/>
      <c r="D39" s="80"/>
      <c r="E39" s="80"/>
      <c r="F39" s="80"/>
      <c r="G39" s="80"/>
      <c r="H39" s="80"/>
      <c r="I39" s="80"/>
      <c r="J39" s="80"/>
      <c r="K39" s="80"/>
      <c r="L39" s="81"/>
    </row>
    <row r="40" spans="1:12" ht="55.5" customHeight="1">
      <c r="A40" s="73">
        <v>6</v>
      </c>
      <c r="B40" s="366"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367"/>
      <c r="D40" s="367"/>
      <c r="E40" s="367"/>
      <c r="F40" s="367"/>
      <c r="G40" s="367"/>
      <c r="H40" s="367"/>
      <c r="I40" s="367"/>
      <c r="J40" s="367"/>
      <c r="K40" s="367"/>
      <c r="L40" s="367"/>
    </row>
    <row r="41" spans="1:12" ht="63.75" customHeight="1">
      <c r="A41" s="73">
        <v>7</v>
      </c>
      <c r="B41" s="366"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367"/>
      <c r="D41" s="367"/>
      <c r="E41" s="367"/>
      <c r="F41" s="367"/>
      <c r="G41" s="367"/>
      <c r="H41" s="367"/>
      <c r="I41" s="367"/>
      <c r="J41" s="367"/>
      <c r="K41" s="367"/>
      <c r="L41" s="367"/>
    </row>
    <row r="42" spans="1:12" ht="34.5" customHeight="1">
      <c r="A42" s="73">
        <v>8</v>
      </c>
      <c r="B42" s="366" t="str">
        <f>Translations!$B$58</f>
        <v>You must implement and keep records of all modifications to the monitoring plan in accordance with Article 16 of the MRR.</v>
      </c>
      <c r="C42" s="405"/>
      <c r="D42" s="405"/>
      <c r="E42" s="405"/>
      <c r="F42" s="405"/>
      <c r="G42" s="405"/>
      <c r="H42" s="405"/>
      <c r="I42" s="405"/>
      <c r="J42" s="405"/>
      <c r="K42" s="405"/>
      <c r="L42" s="405"/>
    </row>
    <row r="43" spans="1:12" ht="33" customHeight="1">
      <c r="A43" s="73">
        <v>9</v>
      </c>
      <c r="B43" s="367" t="str">
        <f>Translations!$B$59</f>
        <v>Contact your Competent Authority if you need assistance to complete your Monitoring Plan. Some Member States have produced guidance documents which you may find useful.</v>
      </c>
      <c r="C43" s="367"/>
      <c r="D43" s="367"/>
      <c r="E43" s="367"/>
      <c r="F43" s="367"/>
      <c r="G43" s="367"/>
      <c r="H43" s="367"/>
      <c r="I43" s="367"/>
      <c r="J43" s="367"/>
      <c r="K43" s="367"/>
      <c r="L43" s="367"/>
    </row>
    <row r="44" spans="1:12" ht="63.75" customHeight="1">
      <c r="A44" s="73">
        <v>10</v>
      </c>
      <c r="B44" s="386"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360"/>
      <c r="D44" s="360"/>
      <c r="E44" s="360"/>
      <c r="F44" s="360"/>
      <c r="G44" s="360"/>
      <c r="H44" s="360"/>
      <c r="I44" s="360"/>
      <c r="J44" s="360"/>
      <c r="K44" s="360"/>
      <c r="L44" s="360"/>
    </row>
    <row r="46" spans="2:12" ht="15.75">
      <c r="B46" s="378" t="str">
        <f>Translations!$B$61</f>
        <v>Information sources:</v>
      </c>
      <c r="C46" s="378"/>
      <c r="D46" s="378"/>
      <c r="E46" s="378"/>
      <c r="F46" s="378"/>
      <c r="G46" s="378"/>
      <c r="H46" s="378"/>
      <c r="I46" s="378"/>
      <c r="J46" s="378"/>
      <c r="K46" s="378"/>
      <c r="L46" s="378"/>
    </row>
    <row r="47" ht="12.75">
      <c r="B47" s="82" t="str">
        <f>Translations!$B$62</f>
        <v>EU Websites:</v>
      </c>
    </row>
    <row r="48" spans="1:12" s="43" customFormat="1" ht="12.75">
      <c r="A48" s="42"/>
      <c r="B48" s="52" t="str">
        <f>Translations!$B$63</f>
        <v>EU-Legislation:</v>
      </c>
      <c r="C48" s="44"/>
      <c r="D48" s="398" t="str">
        <f>Translations!$B$64</f>
        <v>http://eur-lex.europa.eu/en/index.htm </v>
      </c>
      <c r="E48" s="382"/>
      <c r="F48" s="382"/>
      <c r="G48" s="382"/>
      <c r="H48" s="382"/>
      <c r="I48" s="382"/>
      <c r="J48" s="44"/>
      <c r="K48" s="44"/>
      <c r="L48" s="45"/>
    </row>
    <row r="49" spans="1:12" s="43" customFormat="1" ht="12.75">
      <c r="A49" s="42"/>
      <c r="B49" s="52" t="str">
        <f>Translations!$B$65</f>
        <v>EU ETS general:</v>
      </c>
      <c r="C49" s="44"/>
      <c r="D49" s="349" t="str">
        <f>Translations!$B$66</f>
        <v>http://ec.europa.eu/clima/policies/ets/index_en.htm</v>
      </c>
      <c r="E49" s="355"/>
      <c r="F49" s="355"/>
      <c r="G49" s="355"/>
      <c r="H49" s="355"/>
      <c r="I49" s="355"/>
      <c r="J49" s="44"/>
      <c r="K49" s="44"/>
      <c r="L49" s="45"/>
    </row>
    <row r="50" spans="1:12" s="43" customFormat="1" ht="12.75">
      <c r="A50" s="42"/>
      <c r="B50" s="54" t="str">
        <f>Translations!$B$67</f>
        <v>Aviation EU ETS: </v>
      </c>
      <c r="C50" s="44"/>
      <c r="D50" s="349" t="str">
        <f>Translations!$B$68</f>
        <v>http://ec.europa.eu/clima/policies/transport/aviation/index_en.htm</v>
      </c>
      <c r="E50" s="355"/>
      <c r="F50" s="355"/>
      <c r="G50" s="355"/>
      <c r="H50" s="355"/>
      <c r="I50" s="355"/>
      <c r="J50" s="44"/>
      <c r="K50" s="44"/>
      <c r="L50" s="45"/>
    </row>
    <row r="51" spans="1:12" s="43" customFormat="1" ht="12.75">
      <c r="A51" s="42"/>
      <c r="B51" s="52" t="str">
        <f>Translations!$B$69</f>
        <v>Monitoring and Reporting in the EU ETS: </v>
      </c>
      <c r="C51" s="44"/>
      <c r="D51" s="44"/>
      <c r="E51" s="44"/>
      <c r="F51" s="44"/>
      <c r="G51" s="44"/>
      <c r="H51" s="44"/>
      <c r="I51" s="44"/>
      <c r="J51" s="44"/>
      <c r="K51" s="44"/>
      <c r="L51" s="45"/>
    </row>
    <row r="52" spans="1:12" s="43" customFormat="1" ht="12.75">
      <c r="A52" s="42"/>
      <c r="B52" s="52"/>
      <c r="C52" s="44"/>
      <c r="D52" s="381" t="str">
        <f>Translations!$B$45</f>
        <v>http://ec.europa.eu/clima/policies/ets/monitoring/index_en.htm</v>
      </c>
      <c r="E52" s="382"/>
      <c r="F52" s="382"/>
      <c r="G52" s="382"/>
      <c r="H52" s="382"/>
      <c r="I52" s="382"/>
      <c r="J52" s="44"/>
      <c r="K52" s="44"/>
      <c r="L52" s="45"/>
    </row>
    <row r="53" spans="1:12" s="43" customFormat="1" ht="12.75">
      <c r="A53" s="42"/>
      <c r="B53" s="52"/>
      <c r="C53" s="44"/>
      <c r="D53" s="50"/>
      <c r="E53" s="51"/>
      <c r="F53" s="51"/>
      <c r="G53" s="51"/>
      <c r="H53" s="51"/>
      <c r="I53" s="51"/>
      <c r="J53" s="44"/>
      <c r="K53" s="44"/>
      <c r="L53" s="45"/>
    </row>
    <row r="54" ht="12.75">
      <c r="B54" s="82" t="str">
        <f>Translations!$B$70</f>
        <v>Other Websites:</v>
      </c>
    </row>
    <row r="55" spans="2:9" ht="12.75">
      <c r="B55" s="83" t="str">
        <f>Translations!$B$71</f>
        <v>&lt;to be provided by Member State&gt;</v>
      </c>
      <c r="C55" s="83"/>
      <c r="D55" s="83"/>
      <c r="E55" s="83"/>
      <c r="F55" s="83"/>
      <c r="G55" s="83"/>
      <c r="H55" s="83"/>
      <c r="I55" s="83"/>
    </row>
    <row r="56" spans="2:9" ht="12.75">
      <c r="B56" s="83"/>
      <c r="C56" s="83"/>
      <c r="D56" s="83"/>
      <c r="E56" s="83"/>
      <c r="F56" s="83"/>
      <c r="G56" s="83"/>
      <c r="H56" s="83"/>
      <c r="I56" s="83"/>
    </row>
    <row r="57" ht="12.75">
      <c r="B57" s="74" t="str">
        <f>Translations!$B$72</f>
        <v>Helpdesk:</v>
      </c>
    </row>
    <row r="58" spans="2:9" ht="12.75">
      <c r="B58" s="83" t="str">
        <f>Translations!$B$73</f>
        <v>&lt;to be provided by Member State, if relevant&gt;</v>
      </c>
      <c r="C58" s="83"/>
      <c r="D58" s="83"/>
      <c r="E58" s="83"/>
      <c r="F58" s="83"/>
      <c r="G58" s="83"/>
      <c r="H58" s="83"/>
      <c r="I58" s="83"/>
    </row>
    <row r="59" spans="2:9" ht="12.75">
      <c r="B59" s="83"/>
      <c r="C59" s="83"/>
      <c r="D59" s="83"/>
      <c r="E59" s="83"/>
      <c r="F59" s="83"/>
      <c r="G59" s="83"/>
      <c r="H59" s="83"/>
      <c r="I59" s="83"/>
    </row>
    <row r="62" spans="2:12" ht="15.75">
      <c r="B62" s="378" t="str">
        <f>Translations!$B$74</f>
        <v>How to use this file:</v>
      </c>
      <c r="C62" s="378"/>
      <c r="D62" s="378"/>
      <c r="E62" s="378"/>
      <c r="F62" s="378"/>
      <c r="G62" s="378"/>
      <c r="H62" s="378"/>
      <c r="I62" s="378"/>
      <c r="J62" s="378"/>
      <c r="K62" s="378"/>
      <c r="L62" s="378"/>
    </row>
    <row r="63" spans="2:12" ht="54.75" customHeight="1">
      <c r="B63" s="360"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360"/>
      <c r="D63" s="360"/>
      <c r="E63" s="360"/>
      <c r="F63" s="360"/>
      <c r="G63" s="360"/>
      <c r="H63" s="360"/>
      <c r="I63" s="360"/>
      <c r="J63" s="360"/>
      <c r="K63" s="360"/>
      <c r="L63" s="377"/>
    </row>
    <row r="64" spans="1:12" s="80" customFormat="1" ht="26.25" customHeight="1">
      <c r="A64" s="73"/>
      <c r="B64" s="360" t="str">
        <f>Translations!$B$76</f>
        <v>It is recommended that you go through the file from start to end. There are a few functions which will guide you through the form which depend on previous input, such as cells changing colour if an input is not needed (see colour codes below).</v>
      </c>
      <c r="C64" s="360"/>
      <c r="D64" s="360"/>
      <c r="E64" s="360"/>
      <c r="F64" s="360"/>
      <c r="G64" s="360"/>
      <c r="H64" s="360"/>
      <c r="I64" s="360"/>
      <c r="J64" s="360"/>
      <c r="K64" s="360"/>
      <c r="L64" s="377"/>
    </row>
    <row r="65" spans="1:12" s="80" customFormat="1" ht="43.5" customHeight="1">
      <c r="A65" s="73"/>
      <c r="B65" s="360"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360"/>
      <c r="D65" s="360"/>
      <c r="E65" s="360"/>
      <c r="F65" s="360"/>
      <c r="G65" s="360"/>
      <c r="H65" s="360"/>
      <c r="I65" s="360"/>
      <c r="J65" s="360"/>
      <c r="K65" s="360"/>
      <c r="L65" s="377"/>
    </row>
    <row r="66" spans="1:12" s="80" customFormat="1" ht="12.75">
      <c r="A66" s="73"/>
      <c r="B66" s="379" t="str">
        <f>Translations!$B$78</f>
        <v>Colour codes and fonts:</v>
      </c>
      <c r="C66" s="379"/>
      <c r="D66" s="379"/>
      <c r="E66" s="379"/>
      <c r="F66" s="379"/>
      <c r="G66" s="379"/>
      <c r="H66" s="379"/>
      <c r="I66" s="379"/>
      <c r="J66" s="379"/>
      <c r="K66" s="379"/>
      <c r="L66" s="380"/>
    </row>
    <row r="67" spans="3:12" s="43" customFormat="1" ht="12.75">
      <c r="C67" s="374" t="str">
        <f>Translations!$B$79</f>
        <v>Black bold text:</v>
      </c>
      <c r="D67" s="364"/>
      <c r="E67" s="375" t="str">
        <f>Translations!$B$80</f>
        <v>This is text provided by the Commission template. It should be kept as it is.</v>
      </c>
      <c r="F67" s="375"/>
      <c r="G67" s="375"/>
      <c r="H67" s="375"/>
      <c r="I67" s="375"/>
      <c r="J67" s="375"/>
      <c r="K67" s="375"/>
      <c r="L67" s="376"/>
    </row>
    <row r="68" spans="3:12" s="43" customFormat="1" ht="25.5" customHeight="1">
      <c r="C68" s="404" t="str">
        <f>Translations!$B$81</f>
        <v>Smaller italic text:</v>
      </c>
      <c r="D68" s="404"/>
      <c r="E68" s="375" t="str">
        <f>Translations!$B$82</f>
        <v>This text gives further explanations. Member States may add further explanations in MS specific versions of the template.</v>
      </c>
      <c r="F68" s="375"/>
      <c r="G68" s="375"/>
      <c r="H68" s="375"/>
      <c r="I68" s="375"/>
      <c r="J68" s="375"/>
      <c r="K68" s="375"/>
      <c r="L68" s="376"/>
    </row>
    <row r="69" spans="3:12" s="43" customFormat="1" ht="12.75">
      <c r="C69" s="400"/>
      <c r="D69" s="401"/>
      <c r="E69" s="376" t="str">
        <f>Translations!$B$83</f>
        <v>Light yellow fields indicate input fields.</v>
      </c>
      <c r="F69" s="371"/>
      <c r="G69" s="371"/>
      <c r="H69" s="371"/>
      <c r="I69" s="371"/>
      <c r="J69" s="371"/>
      <c r="K69" s="371"/>
      <c r="L69" s="371"/>
    </row>
    <row r="70" spans="3:12" s="43" customFormat="1" ht="12.75">
      <c r="C70" s="402"/>
      <c r="D70" s="403"/>
      <c r="E70" s="376" t="str">
        <f>Translations!$B$84</f>
        <v>Green fields show automatically calculated results. Red text indicates error messages (missing data etc).</v>
      </c>
      <c r="F70" s="371"/>
      <c r="G70" s="371"/>
      <c r="H70" s="371"/>
      <c r="I70" s="371"/>
      <c r="J70" s="371"/>
      <c r="K70" s="371"/>
      <c r="L70" s="371"/>
    </row>
    <row r="71" spans="3:12" s="43" customFormat="1" ht="12.75">
      <c r="C71" s="372"/>
      <c r="D71" s="373"/>
      <c r="E71" s="376" t="str">
        <f>Translations!$B$85</f>
        <v>Shaded fields indicate that an input in another field makes the input here irrelevant.</v>
      </c>
      <c r="F71" s="375"/>
      <c r="G71" s="375"/>
      <c r="H71" s="375"/>
      <c r="I71" s="375"/>
      <c r="J71" s="375"/>
      <c r="K71" s="375"/>
      <c r="L71" s="376"/>
    </row>
    <row r="72" spans="3:12" s="43" customFormat="1" ht="12.75">
      <c r="C72" s="86"/>
      <c r="D72" s="87"/>
      <c r="E72" s="375" t="str">
        <f>Translations!$B$86</f>
        <v>Grey shaded areas should be filled by Member States before publishing customized version of the template.</v>
      </c>
      <c r="F72" s="371"/>
      <c r="G72" s="371"/>
      <c r="H72" s="371"/>
      <c r="I72" s="371"/>
      <c r="J72" s="371"/>
      <c r="K72" s="371"/>
      <c r="L72" s="371"/>
    </row>
    <row r="73" spans="1:12" s="80" customFormat="1" ht="12.75">
      <c r="A73" s="73"/>
      <c r="B73" s="84"/>
      <c r="C73" s="84"/>
      <c r="D73" s="84"/>
      <c r="E73" s="84"/>
      <c r="F73" s="84"/>
      <c r="G73" s="84"/>
      <c r="H73" s="84"/>
      <c r="I73" s="84"/>
      <c r="J73" s="84"/>
      <c r="K73" s="84"/>
      <c r="L73" s="85"/>
    </row>
    <row r="74" spans="1:12" s="80" customFormat="1" ht="12.75">
      <c r="A74" s="73"/>
      <c r="L74" s="81"/>
    </row>
    <row r="75" spans="2:15" ht="15.75" customHeight="1">
      <c r="B75" s="378" t="str">
        <f>Translations!$B$87</f>
        <v>Member State-specific guidance is listed here:</v>
      </c>
      <c r="C75" s="378"/>
      <c r="D75" s="378"/>
      <c r="E75" s="378"/>
      <c r="F75" s="378"/>
      <c r="G75" s="378"/>
      <c r="H75" s="378"/>
      <c r="I75" s="378"/>
      <c r="J75" s="378"/>
      <c r="K75" s="378"/>
      <c r="L75" s="378"/>
      <c r="N75" s="80"/>
      <c r="O75" s="80"/>
    </row>
    <row r="76" spans="2:15" ht="12.75">
      <c r="B76" s="83"/>
      <c r="C76" s="83"/>
      <c r="D76" s="83"/>
      <c r="E76" s="83"/>
      <c r="F76" s="83"/>
      <c r="G76" s="83"/>
      <c r="H76" s="83"/>
      <c r="I76" s="83"/>
      <c r="J76" s="83"/>
      <c r="K76" s="83"/>
      <c r="L76" s="88"/>
      <c r="N76" s="80"/>
      <c r="O76" s="80"/>
    </row>
    <row r="77" spans="2:15" ht="12.75">
      <c r="B77" s="83"/>
      <c r="C77" s="83"/>
      <c r="D77" s="83"/>
      <c r="E77" s="83"/>
      <c r="F77" s="83"/>
      <c r="G77" s="83"/>
      <c r="H77" s="83"/>
      <c r="I77" s="83"/>
      <c r="J77" s="83"/>
      <c r="K77" s="83"/>
      <c r="L77" s="88"/>
      <c r="N77" s="80"/>
      <c r="O77" s="80"/>
    </row>
    <row r="78" spans="2:12" ht="12.75">
      <c r="B78" s="83"/>
      <c r="C78" s="83"/>
      <c r="D78" s="83"/>
      <c r="E78" s="83"/>
      <c r="F78" s="83"/>
      <c r="G78" s="83"/>
      <c r="H78" s="83"/>
      <c r="I78" s="83"/>
      <c r="J78" s="83"/>
      <c r="K78" s="83"/>
      <c r="L78" s="88"/>
    </row>
    <row r="79" spans="2:12" ht="12.75">
      <c r="B79" s="83"/>
      <c r="C79" s="83"/>
      <c r="D79" s="83"/>
      <c r="E79" s="83"/>
      <c r="F79" s="83"/>
      <c r="G79" s="83"/>
      <c r="H79" s="83"/>
      <c r="I79" s="83"/>
      <c r="J79" s="83"/>
      <c r="K79" s="83"/>
      <c r="L79" s="88"/>
    </row>
    <row r="80" spans="2:12" ht="12.75">
      <c r="B80" s="83"/>
      <c r="C80" s="83"/>
      <c r="D80" s="83"/>
      <c r="E80" s="83"/>
      <c r="F80" s="83"/>
      <c r="G80" s="83"/>
      <c r="H80" s="83"/>
      <c r="I80" s="83"/>
      <c r="J80" s="83"/>
      <c r="K80" s="83"/>
      <c r="L80" s="88"/>
    </row>
    <row r="81" spans="2:12" ht="12.75">
      <c r="B81" s="83"/>
      <c r="C81" s="83"/>
      <c r="D81" s="83"/>
      <c r="E81" s="83"/>
      <c r="F81" s="83"/>
      <c r="G81" s="83"/>
      <c r="H81" s="83"/>
      <c r="I81" s="83"/>
      <c r="J81" s="83"/>
      <c r="K81" s="83"/>
      <c r="L81" s="88"/>
    </row>
    <row r="82" spans="2:12" ht="12.75">
      <c r="B82" s="83"/>
      <c r="C82" s="83"/>
      <c r="D82" s="83"/>
      <c r="E82" s="83"/>
      <c r="F82" s="83"/>
      <c r="G82" s="83"/>
      <c r="H82" s="83"/>
      <c r="I82" s="83"/>
      <c r="J82" s="83"/>
      <c r="K82" s="83"/>
      <c r="L82" s="88"/>
    </row>
    <row r="83" spans="2:12" ht="12.75">
      <c r="B83" s="83"/>
      <c r="C83" s="83"/>
      <c r="D83" s="83"/>
      <c r="E83" s="83"/>
      <c r="F83" s="83"/>
      <c r="G83" s="83"/>
      <c r="H83" s="83"/>
      <c r="I83" s="83"/>
      <c r="J83" s="83"/>
      <c r="K83" s="83"/>
      <c r="L83" s="88"/>
    </row>
    <row r="84" spans="2:12" ht="12.75">
      <c r="B84" s="83"/>
      <c r="C84" s="83"/>
      <c r="D84" s="83"/>
      <c r="E84" s="83"/>
      <c r="F84" s="83"/>
      <c r="G84" s="83"/>
      <c r="H84" s="83"/>
      <c r="I84" s="83"/>
      <c r="J84" s="83"/>
      <c r="K84" s="83"/>
      <c r="L84" s="88"/>
    </row>
    <row r="85" spans="2:12" ht="12.75">
      <c r="B85" s="83"/>
      <c r="C85" s="83"/>
      <c r="D85" s="83"/>
      <c r="E85" s="83"/>
      <c r="F85" s="83"/>
      <c r="G85" s="83"/>
      <c r="H85" s="83"/>
      <c r="I85" s="83"/>
      <c r="J85" s="83"/>
      <c r="K85" s="83"/>
      <c r="L85" s="88"/>
    </row>
    <row r="86" spans="2:12" ht="12.75">
      <c r="B86" s="83"/>
      <c r="C86" s="83"/>
      <c r="D86" s="83"/>
      <c r="E86" s="83"/>
      <c r="F86" s="83"/>
      <c r="G86" s="83"/>
      <c r="H86" s="83"/>
      <c r="I86" s="83"/>
      <c r="J86" s="83"/>
      <c r="K86" s="83"/>
      <c r="L86" s="88"/>
    </row>
    <row r="87" spans="2:12" ht="12.75">
      <c r="B87" s="83"/>
      <c r="C87" s="83"/>
      <c r="D87" s="83"/>
      <c r="E87" s="83"/>
      <c r="F87" s="83"/>
      <c r="G87" s="83"/>
      <c r="H87" s="83"/>
      <c r="I87" s="83"/>
      <c r="J87" s="83"/>
      <c r="K87" s="83"/>
      <c r="L87" s="88"/>
    </row>
  </sheetData>
  <sheetProtection sheet="1" objects="1" scenarios="1" formatCells="0" formatColumns="0" formatRows="0"/>
  <mergeCells count="54">
    <mergeCell ref="D48:I48"/>
    <mergeCell ref="B29:L29"/>
    <mergeCell ref="E72:L72"/>
    <mergeCell ref="E68:L68"/>
    <mergeCell ref="C69:D69"/>
    <mergeCell ref="E69:L69"/>
    <mergeCell ref="C70:D70"/>
    <mergeCell ref="E70:L70"/>
    <mergeCell ref="C68:D68"/>
    <mergeCell ref="B42:L42"/>
    <mergeCell ref="B44:L44"/>
    <mergeCell ref="E31:H38"/>
    <mergeCell ref="B9:L9"/>
    <mergeCell ref="B10:L10"/>
    <mergeCell ref="C24:L24"/>
    <mergeCell ref="B14:L14"/>
    <mergeCell ref="B15:L15"/>
    <mergeCell ref="C27:L27"/>
    <mergeCell ref="B2:J2"/>
    <mergeCell ref="B43:L43"/>
    <mergeCell ref="B40:L40"/>
    <mergeCell ref="B41:L41"/>
    <mergeCell ref="B3:L3"/>
    <mergeCell ref="B11:L11"/>
    <mergeCell ref="B17:L17"/>
    <mergeCell ref="B18:L18"/>
    <mergeCell ref="B5:L5"/>
    <mergeCell ref="B6:L6"/>
    <mergeCell ref="B75:L75"/>
    <mergeCell ref="B46:L46"/>
    <mergeCell ref="B65:L65"/>
    <mergeCell ref="B66:L66"/>
    <mergeCell ref="B62:L62"/>
    <mergeCell ref="B7:L7"/>
    <mergeCell ref="B8:L8"/>
    <mergeCell ref="D52:I52"/>
    <mergeCell ref="D49:I49"/>
    <mergeCell ref="D50:I50"/>
    <mergeCell ref="C71:D71"/>
    <mergeCell ref="C67:D67"/>
    <mergeCell ref="E67:L67"/>
    <mergeCell ref="B63:L63"/>
    <mergeCell ref="B64:L64"/>
    <mergeCell ref="E71:L71"/>
    <mergeCell ref="B4:L4"/>
    <mergeCell ref="B21:L21"/>
    <mergeCell ref="C25:L25"/>
    <mergeCell ref="B28:L28"/>
    <mergeCell ref="B22:L22"/>
    <mergeCell ref="C23:L23"/>
    <mergeCell ref="C26:L26"/>
    <mergeCell ref="B20:L20"/>
    <mergeCell ref="B12:L12"/>
    <mergeCell ref="B13:L13"/>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8" r:id="rId5" display="http://eur-lex.europa.eu/en/index.htm "/>
    <hyperlink ref="D52" r:id="rId6" display="http://ec.europa.eu/clima/policies/ets/monitoring/index_en.htm"/>
    <hyperlink ref="D49" r:id="rId7" display="http://ec.europa.eu/clima/policies/ets/index_en.htm"/>
    <hyperlink ref="D50" r:id="rId8" display="http://ec.europa.eu/clima/policies/transport/aviation/index_en.htm"/>
    <hyperlink ref="B8:L8" r:id="rId9" display="http://eur-lex.europa.eu/LexUriServ/LexUriServ.do?uri=OJ:L:2012:181:0030:0104:EN:PDF"/>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2.75"/>
  <cols>
    <col min="1" max="1" width="2.7109375" style="30" customWidth="1"/>
    <col min="2" max="3" width="4.7109375" style="30" customWidth="1"/>
    <col min="4" max="13" width="12.7109375" style="30" customWidth="1"/>
    <col min="14" max="14" width="6.7109375" style="30" customWidth="1"/>
    <col min="15" max="16384" width="9.140625" style="30" customWidth="1"/>
  </cols>
  <sheetData>
    <row r="2" spans="2:13" ht="25.5" customHeight="1">
      <c r="B2" s="414" t="str">
        <f>Translations!$B$88</f>
        <v>A. Monitoring Plan versions</v>
      </c>
      <c r="C2" s="414"/>
      <c r="D2" s="414"/>
      <c r="E2" s="414"/>
      <c r="F2" s="414"/>
      <c r="G2" s="414"/>
      <c r="H2" s="414"/>
      <c r="I2" s="414"/>
      <c r="J2" s="414"/>
      <c r="K2" s="414"/>
      <c r="L2" s="414"/>
      <c r="M2" s="414"/>
    </row>
    <row r="4" spans="2:13" ht="15.75" customHeight="1">
      <c r="B4" s="31">
        <v>1</v>
      </c>
      <c r="C4" s="415" t="str">
        <f>Translations!$B$89</f>
        <v>List of monitoring plan versions</v>
      </c>
      <c r="D4" s="415"/>
      <c r="E4" s="415"/>
      <c r="F4" s="415"/>
      <c r="G4" s="415"/>
      <c r="H4" s="415"/>
      <c r="I4" s="415"/>
      <c r="J4" s="415"/>
      <c r="K4" s="415"/>
      <c r="L4" s="415"/>
      <c r="M4" s="415"/>
    </row>
    <row r="6" spans="3:13" ht="12.75">
      <c r="C6" s="416" t="str">
        <f>Translations!$B$90</f>
        <v>This sheet is used for tracking the actual version of the monitoring plan. Each version of the monitoring plan should have a unique version number, and a reference date.</v>
      </c>
      <c r="D6" s="417"/>
      <c r="E6" s="417"/>
      <c r="F6" s="417"/>
      <c r="G6" s="417"/>
      <c r="H6" s="417"/>
      <c r="I6" s="417"/>
      <c r="J6" s="417"/>
      <c r="K6" s="417"/>
      <c r="L6" s="417"/>
      <c r="M6" s="417"/>
    </row>
    <row r="7" spans="3:13" ht="25.5" customHeight="1">
      <c r="C7" s="416"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417"/>
      <c r="E7" s="417"/>
      <c r="F7" s="417"/>
      <c r="G7" s="417"/>
      <c r="H7" s="417"/>
      <c r="I7" s="417"/>
      <c r="J7" s="417"/>
      <c r="K7" s="417"/>
      <c r="L7" s="417"/>
      <c r="M7" s="417"/>
    </row>
    <row r="8" spans="3:13" ht="25.5" customHeight="1">
      <c r="C8" s="416" t="str">
        <f>Translations!$B$92</f>
        <v>The status of the monitoring plan at the reference date should be described in the "status" column. Possible status types include "submitted to the competent authority (CA)", "approved by the CA", "working draft" etc.</v>
      </c>
      <c r="D8" s="417"/>
      <c r="E8" s="417"/>
      <c r="F8" s="417"/>
      <c r="G8" s="417"/>
      <c r="H8" s="417"/>
      <c r="I8" s="417"/>
      <c r="J8" s="417"/>
      <c r="K8" s="417"/>
      <c r="L8" s="417"/>
      <c r="M8" s="417"/>
    </row>
    <row r="9" spans="3:13" ht="38.25" customHeight="1">
      <c r="C9" s="416"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417"/>
      <c r="E9" s="417"/>
      <c r="F9" s="417"/>
      <c r="G9" s="417"/>
      <c r="H9" s="417"/>
      <c r="I9" s="417"/>
      <c r="J9" s="417"/>
      <c r="K9" s="417"/>
      <c r="L9" s="417"/>
      <c r="M9" s="417"/>
    </row>
    <row r="10" spans="4:13" ht="4.5" customHeight="1">
      <c r="D10" s="32"/>
      <c r="E10" s="32"/>
      <c r="F10" s="32"/>
      <c r="G10" s="32"/>
      <c r="H10" s="32"/>
      <c r="I10" s="32"/>
      <c r="J10" s="32"/>
      <c r="K10" s="32"/>
      <c r="L10" s="32"/>
      <c r="M10" s="33"/>
    </row>
    <row r="11" spans="4:13" s="34" customFormat="1" ht="27" customHeight="1">
      <c r="D11" s="35" t="str">
        <f>Translations!$B$94</f>
        <v>Version No</v>
      </c>
      <c r="E11" s="35" t="str">
        <f>Translations!$B$95</f>
        <v>Reference date</v>
      </c>
      <c r="F11" s="36" t="str">
        <f>Translations!$B$96</f>
        <v>Status at reference date</v>
      </c>
      <c r="G11" s="418" t="str">
        <f>Translations!$B$97</f>
        <v>Chapters where modifications have been made. 
Brief explanation of changes</v>
      </c>
      <c r="H11" s="419"/>
      <c r="I11" s="419"/>
      <c r="J11" s="419"/>
      <c r="K11" s="419"/>
      <c r="L11" s="420"/>
      <c r="M11" s="421"/>
    </row>
    <row r="12" spans="4:13" ht="12.75">
      <c r="D12" s="37">
        <v>1</v>
      </c>
      <c r="E12" s="38"/>
      <c r="F12" s="39"/>
      <c r="G12" s="406"/>
      <c r="H12" s="407"/>
      <c r="I12" s="407"/>
      <c r="J12" s="407"/>
      <c r="K12" s="407"/>
      <c r="L12" s="407"/>
      <c r="M12" s="408"/>
    </row>
    <row r="13" spans="4:13" ht="12.75">
      <c r="D13" s="37">
        <v>2</v>
      </c>
      <c r="E13" s="38"/>
      <c r="F13" s="39"/>
      <c r="G13" s="406"/>
      <c r="H13" s="407"/>
      <c r="I13" s="407"/>
      <c r="J13" s="407"/>
      <c r="K13" s="407"/>
      <c r="L13" s="407"/>
      <c r="M13" s="408"/>
    </row>
    <row r="14" spans="4:13" ht="12.75">
      <c r="D14" s="37"/>
      <c r="E14" s="38"/>
      <c r="F14" s="39"/>
      <c r="G14" s="406"/>
      <c r="H14" s="407"/>
      <c r="I14" s="407"/>
      <c r="J14" s="407"/>
      <c r="K14" s="407"/>
      <c r="L14" s="407"/>
      <c r="M14" s="408"/>
    </row>
    <row r="15" spans="4:13" ht="12.75">
      <c r="D15" s="37"/>
      <c r="E15" s="38"/>
      <c r="F15" s="39"/>
      <c r="G15" s="406"/>
      <c r="H15" s="407"/>
      <c r="I15" s="407"/>
      <c r="J15" s="407"/>
      <c r="K15" s="407"/>
      <c r="L15" s="407"/>
      <c r="M15" s="408"/>
    </row>
    <row r="16" spans="4:13" ht="12.75">
      <c r="D16" s="37"/>
      <c r="E16" s="38"/>
      <c r="F16" s="39"/>
      <c r="G16" s="406"/>
      <c r="H16" s="407"/>
      <c r="I16" s="407"/>
      <c r="J16" s="407"/>
      <c r="K16" s="407"/>
      <c r="L16" s="407"/>
      <c r="M16" s="408"/>
    </row>
    <row r="17" spans="4:13" ht="12.75">
      <c r="D17" s="37"/>
      <c r="E17" s="38"/>
      <c r="F17" s="39"/>
      <c r="G17" s="406"/>
      <c r="H17" s="407"/>
      <c r="I17" s="407"/>
      <c r="J17" s="407"/>
      <c r="K17" s="407"/>
      <c r="L17" s="407"/>
      <c r="M17" s="408"/>
    </row>
    <row r="18" spans="4:13" ht="12.75">
      <c r="D18" s="37"/>
      <c r="E18" s="38"/>
      <c r="F18" s="39"/>
      <c r="G18" s="406"/>
      <c r="H18" s="407"/>
      <c r="I18" s="407"/>
      <c r="J18" s="407"/>
      <c r="K18" s="407"/>
      <c r="L18" s="407"/>
      <c r="M18" s="408"/>
    </row>
    <row r="19" spans="4:13" ht="12.75">
      <c r="D19" s="37"/>
      <c r="E19" s="38"/>
      <c r="F19" s="39"/>
      <c r="G19" s="406"/>
      <c r="H19" s="407"/>
      <c r="I19" s="407"/>
      <c r="J19" s="407"/>
      <c r="K19" s="407"/>
      <c r="L19" s="407"/>
      <c r="M19" s="408"/>
    </row>
    <row r="20" spans="4:13" ht="12.75">
      <c r="D20" s="37"/>
      <c r="E20" s="38"/>
      <c r="F20" s="39"/>
      <c r="G20" s="406"/>
      <c r="H20" s="407"/>
      <c r="I20" s="407"/>
      <c r="J20" s="407"/>
      <c r="K20" s="407"/>
      <c r="L20" s="407"/>
      <c r="M20" s="408"/>
    </row>
    <row r="21" spans="4:13" ht="12.75">
      <c r="D21" s="37"/>
      <c r="E21" s="38"/>
      <c r="F21" s="39"/>
      <c r="G21" s="406"/>
      <c r="H21" s="407"/>
      <c r="I21" s="407"/>
      <c r="J21" s="407"/>
      <c r="K21" s="407"/>
      <c r="L21" s="407"/>
      <c r="M21" s="408"/>
    </row>
    <row r="22" spans="4:13" ht="12.75">
      <c r="D22" s="37"/>
      <c r="E22" s="38"/>
      <c r="F22" s="39"/>
      <c r="G22" s="406"/>
      <c r="H22" s="407"/>
      <c r="I22" s="407"/>
      <c r="J22" s="407"/>
      <c r="K22" s="407"/>
      <c r="L22" s="407"/>
      <c r="M22" s="408"/>
    </row>
    <row r="23" spans="4:13" ht="12.75">
      <c r="D23" s="37"/>
      <c r="E23" s="38"/>
      <c r="F23" s="39"/>
      <c r="G23" s="406"/>
      <c r="H23" s="407"/>
      <c r="I23" s="407"/>
      <c r="J23" s="407"/>
      <c r="K23" s="407"/>
      <c r="L23" s="407"/>
      <c r="M23" s="408"/>
    </row>
    <row r="24" spans="4:13" ht="12.75">
      <c r="D24" s="37"/>
      <c r="E24" s="38"/>
      <c r="F24" s="39"/>
      <c r="G24" s="406"/>
      <c r="H24" s="407"/>
      <c r="I24" s="407"/>
      <c r="J24" s="407"/>
      <c r="K24" s="407"/>
      <c r="L24" s="407"/>
      <c r="M24" s="408"/>
    </row>
    <row r="25" spans="4:13" ht="12.75">
      <c r="D25" s="37"/>
      <c r="E25" s="38"/>
      <c r="F25" s="39"/>
      <c r="G25" s="406"/>
      <c r="H25" s="407"/>
      <c r="I25" s="407"/>
      <c r="J25" s="407"/>
      <c r="K25" s="407"/>
      <c r="L25" s="407"/>
      <c r="M25" s="408"/>
    </row>
    <row r="26" spans="4:13" ht="12.75">
      <c r="D26" s="37"/>
      <c r="E26" s="38"/>
      <c r="F26" s="39"/>
      <c r="G26" s="406"/>
      <c r="H26" s="407"/>
      <c r="I26" s="407"/>
      <c r="J26" s="407"/>
      <c r="K26" s="407"/>
      <c r="L26" s="407"/>
      <c r="M26" s="408"/>
    </row>
    <row r="27" spans="4:13" ht="12.75">
      <c r="D27" s="37"/>
      <c r="E27" s="38"/>
      <c r="F27" s="39"/>
      <c r="G27" s="406"/>
      <c r="H27" s="407"/>
      <c r="I27" s="407"/>
      <c r="J27" s="407"/>
      <c r="K27" s="407"/>
      <c r="L27" s="407"/>
      <c r="M27" s="408"/>
    </row>
    <row r="28" spans="4:13" ht="12.75">
      <c r="D28" s="37"/>
      <c r="E28" s="38"/>
      <c r="F28" s="39"/>
      <c r="G28" s="406"/>
      <c r="H28" s="407"/>
      <c r="I28" s="407"/>
      <c r="J28" s="407"/>
      <c r="K28" s="407"/>
      <c r="L28" s="407"/>
      <c r="M28" s="408"/>
    </row>
    <row r="29" spans="4:13" ht="12.75">
      <c r="D29" s="37"/>
      <c r="E29" s="38"/>
      <c r="F29" s="39"/>
      <c r="G29" s="406"/>
      <c r="H29" s="407"/>
      <c r="I29" s="407"/>
      <c r="J29" s="407"/>
      <c r="K29" s="407"/>
      <c r="L29" s="407"/>
      <c r="M29" s="408"/>
    </row>
    <row r="30" spans="4:13" ht="12.75">
      <c r="D30" s="37"/>
      <c r="E30" s="38"/>
      <c r="F30" s="39"/>
      <c r="G30" s="406"/>
      <c r="H30" s="407"/>
      <c r="I30" s="407"/>
      <c r="J30" s="407"/>
      <c r="K30" s="407"/>
      <c r="L30" s="407"/>
      <c r="M30" s="408"/>
    </row>
    <row r="31" spans="4:13" ht="12.75">
      <c r="D31" s="37"/>
      <c r="E31" s="38"/>
      <c r="F31" s="39"/>
      <c r="G31" s="406"/>
      <c r="H31" s="407"/>
      <c r="I31" s="407"/>
      <c r="J31" s="407"/>
      <c r="K31" s="407"/>
      <c r="L31" s="407"/>
      <c r="M31" s="408"/>
    </row>
    <row r="32" spans="4:13" ht="12.75">
      <c r="D32" s="37"/>
      <c r="E32" s="38"/>
      <c r="F32" s="39"/>
      <c r="G32" s="406"/>
      <c r="H32" s="407"/>
      <c r="I32" s="407"/>
      <c r="J32" s="407"/>
      <c r="K32" s="407"/>
      <c r="L32" s="407"/>
      <c r="M32" s="408"/>
    </row>
    <row r="33" spans="4:13" ht="12.75">
      <c r="D33" s="37"/>
      <c r="E33" s="38"/>
      <c r="F33" s="39"/>
      <c r="G33" s="406"/>
      <c r="H33" s="407"/>
      <c r="I33" s="407"/>
      <c r="J33" s="407"/>
      <c r="K33" s="407"/>
      <c r="L33" s="407"/>
      <c r="M33" s="408"/>
    </row>
    <row r="34" spans="4:13" ht="12.75">
      <c r="D34" s="37"/>
      <c r="E34" s="38"/>
      <c r="F34" s="39"/>
      <c r="G34" s="406"/>
      <c r="H34" s="407"/>
      <c r="I34" s="407"/>
      <c r="J34" s="407"/>
      <c r="K34" s="407"/>
      <c r="L34" s="407"/>
      <c r="M34" s="408"/>
    </row>
    <row r="35" spans="4:13" ht="12.75">
      <c r="D35" s="37"/>
      <c r="E35" s="38"/>
      <c r="F35" s="39"/>
      <c r="G35" s="406"/>
      <c r="H35" s="407"/>
      <c r="I35" s="407"/>
      <c r="J35" s="407"/>
      <c r="K35" s="407"/>
      <c r="L35" s="407"/>
      <c r="M35" s="408"/>
    </row>
    <row r="36" spans="4:13" ht="12.75">
      <c r="D36" s="37"/>
      <c r="E36" s="38"/>
      <c r="F36" s="39"/>
      <c r="G36" s="406"/>
      <c r="H36" s="407"/>
      <c r="I36" s="407"/>
      <c r="J36" s="407"/>
      <c r="K36" s="407"/>
      <c r="L36" s="407"/>
      <c r="M36" s="408"/>
    </row>
    <row r="37" spans="2:13" ht="12.75">
      <c r="B37" s="40"/>
      <c r="C37" s="41"/>
      <c r="D37" s="41"/>
      <c r="E37" s="41"/>
      <c r="F37" s="41"/>
      <c r="G37" s="41"/>
      <c r="H37" s="41"/>
      <c r="I37" s="41"/>
      <c r="J37" s="41"/>
      <c r="K37" s="41"/>
      <c r="L37" s="41"/>
      <c r="M37" s="41"/>
    </row>
    <row r="38" spans="2:13" ht="12.75">
      <c r="B38" s="40"/>
      <c r="C38" s="412" t="str">
        <f>Translations!$B$98</f>
        <v>Please add more lines if necessary</v>
      </c>
      <c r="D38" s="413"/>
      <c r="E38" s="413"/>
      <c r="F38" s="413"/>
      <c r="G38" s="413"/>
      <c r="H38" s="413"/>
      <c r="I38" s="413"/>
      <c r="J38" s="413"/>
      <c r="K38" s="413"/>
      <c r="L38" s="413"/>
      <c r="M38" s="413"/>
    </row>
    <row r="39" spans="3:13" s="40" customFormat="1" ht="12.75">
      <c r="C39" s="41"/>
      <c r="D39" s="41"/>
      <c r="E39" s="41"/>
      <c r="F39" s="41"/>
      <c r="G39" s="41"/>
      <c r="H39" s="41"/>
      <c r="I39" s="41"/>
      <c r="J39" s="41"/>
      <c r="K39" s="41"/>
      <c r="L39" s="41"/>
      <c r="M39" s="41"/>
    </row>
    <row r="40" spans="5:11" ht="15" customHeight="1">
      <c r="E40" s="409" t="s">
        <v>134</v>
      </c>
      <c r="F40" s="410"/>
      <c r="G40" s="410"/>
      <c r="H40" s="410"/>
      <c r="I40" s="410"/>
      <c r="J40" s="410"/>
      <c r="K40" s="411"/>
    </row>
  </sheetData>
  <sheetProtection sheet="1" objects="1" scenarios="1" formatCells="0" formatColumns="0" formatRows="0"/>
  <mergeCells count="34">
    <mergeCell ref="B2:M2"/>
    <mergeCell ref="C4:M4"/>
    <mergeCell ref="C6:M6"/>
    <mergeCell ref="C7:M7"/>
    <mergeCell ref="G20:M20"/>
    <mergeCell ref="G21:M21"/>
    <mergeCell ref="G13:M13"/>
    <mergeCell ref="C8:M8"/>
    <mergeCell ref="C9:M9"/>
    <mergeCell ref="G11:M11"/>
    <mergeCell ref="G12:M12"/>
    <mergeCell ref="G14:M14"/>
    <mergeCell ref="G15:M15"/>
    <mergeCell ref="G16:M16"/>
    <mergeCell ref="G17:M17"/>
    <mergeCell ref="G18:M18"/>
    <mergeCell ref="G19:M19"/>
    <mergeCell ref="G36:M36"/>
    <mergeCell ref="E40:K40"/>
    <mergeCell ref="G30:M30"/>
    <mergeCell ref="G31:M31"/>
    <mergeCell ref="G32:M32"/>
    <mergeCell ref="G33:M33"/>
    <mergeCell ref="C38:M38"/>
    <mergeCell ref="G34:M34"/>
    <mergeCell ref="G35:M35"/>
    <mergeCell ref="G26:M26"/>
    <mergeCell ref="G27:M27"/>
    <mergeCell ref="G28:M28"/>
    <mergeCell ref="G29:M29"/>
    <mergeCell ref="G22:M22"/>
    <mergeCell ref="G23:M23"/>
    <mergeCell ref="G24:M24"/>
    <mergeCell ref="G25:M25"/>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B2" sqref="B2"/>
    </sheetView>
  </sheetViews>
  <sheetFormatPr defaultColWidth="9.140625" defaultRowHeight="12.75"/>
  <cols>
    <col min="1" max="1" width="3.28125" style="322" hidden="1" customWidth="1"/>
    <col min="2" max="2" width="3.28125" style="18" customWidth="1"/>
    <col min="3" max="3" width="4.140625" style="18" customWidth="1"/>
    <col min="4" max="4" width="11.28125" style="18" customWidth="1"/>
    <col min="5" max="5" width="10.8515625" style="18" customWidth="1"/>
    <col min="6" max="7" width="13.57421875" style="18" customWidth="1"/>
    <col min="8" max="8" width="10.421875" style="18" customWidth="1"/>
    <col min="9" max="9" width="11.140625" style="18" customWidth="1"/>
    <col min="10" max="11" width="13.57421875" style="18" customWidth="1"/>
    <col min="12" max="12" width="4.7109375" style="18" customWidth="1"/>
    <col min="13" max="13" width="9.140625" style="322" hidden="1" customWidth="1"/>
    <col min="14" max="16384" width="9.140625" style="18" customWidth="1"/>
  </cols>
  <sheetData>
    <row r="1" spans="1:13" s="322" customFormat="1" ht="12.75" hidden="1">
      <c r="A1" s="322" t="s">
        <v>1030</v>
      </c>
      <c r="M1" s="322" t="s">
        <v>1030</v>
      </c>
    </row>
    <row r="2" spans="3:7" ht="12.75">
      <c r="C2" s="89"/>
      <c r="D2" s="59"/>
      <c r="E2" s="59"/>
      <c r="F2" s="90"/>
      <c r="G2" s="90"/>
    </row>
    <row r="3" spans="3:13" ht="37.5" customHeight="1">
      <c r="C3" s="363" t="str">
        <f>Translations!$B$99</f>
        <v>IDENTIFICATION OF THE AIRCRAFT OPERATOR AND DESCRIPTION OF ACTIVITIES</v>
      </c>
      <c r="D3" s="363"/>
      <c r="E3" s="363"/>
      <c r="F3" s="363"/>
      <c r="G3" s="363"/>
      <c r="H3" s="363"/>
      <c r="I3" s="363"/>
      <c r="J3" s="363"/>
      <c r="K3" s="363"/>
      <c r="M3" s="341" t="s">
        <v>395</v>
      </c>
    </row>
    <row r="5" spans="3:11" ht="15.75">
      <c r="C5" s="92">
        <v>2</v>
      </c>
      <c r="D5" s="93" t="str">
        <f>Translations!$B$100</f>
        <v>Identification of Aircraft Operator</v>
      </c>
      <c r="E5" s="93"/>
      <c r="F5" s="93"/>
      <c r="G5" s="93"/>
      <c r="H5" s="93"/>
      <c r="I5" s="93"/>
      <c r="J5" s="93"/>
      <c r="K5" s="93"/>
    </row>
    <row r="7" spans="3:11" ht="12.75">
      <c r="C7" s="94" t="s">
        <v>442</v>
      </c>
      <c r="D7" s="459" t="str">
        <f>Translations!$B$101</f>
        <v>Please enter the name of the aircraft operator:</v>
      </c>
      <c r="E7" s="459"/>
      <c r="F7" s="459"/>
      <c r="G7" s="459"/>
      <c r="H7" s="95"/>
      <c r="I7" s="458"/>
      <c r="J7" s="435"/>
      <c r="K7" s="436"/>
    </row>
    <row r="8" spans="2:11" ht="12.75" customHeight="1">
      <c r="B8" s="63" t="str">
        <f>Translations!$B$102</f>
        <v>
</v>
      </c>
      <c r="C8" s="96"/>
      <c r="D8" s="437" t="str">
        <f>Translations!$B$103</f>
        <v>This name should be the legal entity carrying out the aviation activities defined in Annex I of the EU ETS Directive</v>
      </c>
      <c r="E8" s="437"/>
      <c r="F8" s="437"/>
      <c r="G8" s="437"/>
      <c r="H8" s="437"/>
      <c r="I8" s="355"/>
      <c r="J8" s="355"/>
      <c r="K8" s="355"/>
    </row>
    <row r="9" spans="2:11" ht="4.5" customHeight="1">
      <c r="B9" s="63"/>
      <c r="C9" s="96"/>
      <c r="D9" s="97"/>
      <c r="E9" s="97"/>
      <c r="F9" s="97"/>
      <c r="G9" s="97"/>
      <c r="H9" s="97"/>
      <c r="I9" s="4"/>
      <c r="J9" s="4"/>
      <c r="K9" s="4"/>
    </row>
    <row r="10" spans="2:11" ht="12.75" customHeight="1">
      <c r="B10" s="63" t="str">
        <f>Translations!$B$102</f>
        <v>
</v>
      </c>
      <c r="C10" s="98" t="s">
        <v>445</v>
      </c>
      <c r="D10" s="385" t="str">
        <f>Translations!$B$104</f>
        <v>Unique Identifier as stated in the Commission's list of aircraft operators:</v>
      </c>
      <c r="E10" s="385"/>
      <c r="F10" s="385"/>
      <c r="G10" s="385"/>
      <c r="H10" s="385"/>
      <c r="I10" s="385"/>
      <c r="J10" s="385"/>
      <c r="K10" s="385"/>
    </row>
    <row r="11" spans="2:11" ht="25.5">
      <c r="B11" s="63" t="str">
        <f>Translations!$B$102</f>
        <v>
</v>
      </c>
      <c r="C11" s="96"/>
      <c r="D11" s="437" t="str">
        <f>Translations!$B$105</f>
        <v>This identifier can be found on the list published by the Commission pursuant to Article 18a(3) of the EU ETS Directive.</v>
      </c>
      <c r="E11" s="437"/>
      <c r="F11" s="437"/>
      <c r="G11" s="437"/>
      <c r="H11" s="437"/>
      <c r="I11" s="460"/>
      <c r="J11" s="456"/>
      <c r="K11" s="457"/>
    </row>
    <row r="13" spans="3:13" ht="12.75" customHeight="1">
      <c r="C13" s="99" t="s">
        <v>467</v>
      </c>
      <c r="D13" s="385" t="str">
        <f>Translations!$B$106</f>
        <v>Please choose the primary monitoring plan:</v>
      </c>
      <c r="E13" s="385"/>
      <c r="F13" s="385"/>
      <c r="G13" s="385"/>
      <c r="H13" s="385"/>
      <c r="I13" s="461"/>
      <c r="J13" s="462"/>
      <c r="K13" s="463"/>
      <c r="M13" s="342">
        <f>IF(ISBLANK(I13),"",MATCH(I13,SelectPrimaryInfoSource,0))</f>
      </c>
    </row>
    <row r="14" spans="4:11" ht="53.25" customHeight="1">
      <c r="D14" s="437" t="str">
        <f>Translations!$B$834</f>
        <v>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v>
      </c>
      <c r="E14" s="454"/>
      <c r="F14" s="454"/>
      <c r="G14" s="454"/>
      <c r="H14" s="454"/>
      <c r="I14" s="454"/>
      <c r="J14" s="454"/>
      <c r="K14" s="454"/>
    </row>
    <row r="15" spans="3:13" ht="12.75" customHeight="1">
      <c r="C15" s="99" t="s">
        <v>447</v>
      </c>
      <c r="D15" s="385" t="str">
        <f>Translations!$B$108</f>
        <v>Is this a new or an updated monitoring plan?</v>
      </c>
      <c r="E15" s="385"/>
      <c r="F15" s="385"/>
      <c r="G15" s="385"/>
      <c r="H15" s="385"/>
      <c r="I15" s="461"/>
      <c r="J15" s="462"/>
      <c r="K15" s="463"/>
      <c r="M15" s="342">
        <f>IF(ISBLANK(I15),"",MATCH(I15,NewUpdate,0))</f>
      </c>
    </row>
    <row r="16" spans="4:11" ht="24.75" customHeight="1">
      <c r="D16" s="437"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405"/>
      <c r="F16" s="405"/>
      <c r="G16" s="405"/>
      <c r="H16" s="405"/>
      <c r="I16" s="405"/>
      <c r="J16" s="405"/>
      <c r="K16" s="405"/>
    </row>
    <row r="17" spans="4:12" ht="12.75">
      <c r="D17" s="385" t="str">
        <f>Translations!$B$110</f>
        <v>Actual version number of the monitoring plan</v>
      </c>
      <c r="E17" s="385"/>
      <c r="F17" s="385"/>
      <c r="G17" s="385"/>
      <c r="H17" s="385"/>
      <c r="I17" s="438"/>
      <c r="J17" s="439"/>
      <c r="K17" s="440"/>
      <c r="L17" s="57"/>
    </row>
    <row r="18" spans="4:12" ht="12.75" customHeight="1">
      <c r="D18" s="467" t="str">
        <f>Translations!$B$111</f>
        <v>Note: This number will also be displayed on the cover page of this file. It should be consistent with your entry in section 1.</v>
      </c>
      <c r="E18" s="468"/>
      <c r="F18" s="468"/>
      <c r="G18" s="468"/>
      <c r="H18" s="468"/>
      <c r="I18" s="468"/>
      <c r="J18" s="468"/>
      <c r="K18" s="468"/>
      <c r="L18" s="58"/>
    </row>
    <row r="19" spans="1:13" s="100" customFormat="1" ht="20.25" customHeight="1">
      <c r="A19" s="323"/>
      <c r="D19" s="449" t="str">
        <f>Translations!$B$788</f>
        <v>&lt;&lt;&lt; If you have selected the annual emissions monitoring plan under 2(c), click here to proceed to section 3a &gt;&gt;&gt;</v>
      </c>
      <c r="E19" s="449"/>
      <c r="F19" s="449"/>
      <c r="G19" s="449"/>
      <c r="H19" s="450"/>
      <c r="I19" s="450"/>
      <c r="J19" s="450"/>
      <c r="K19" s="450"/>
      <c r="M19" s="323"/>
    </row>
    <row r="20" spans="2:11" ht="25.5">
      <c r="B20" s="63" t="str">
        <f>Translations!$B$102</f>
        <v>
</v>
      </c>
      <c r="C20" s="94" t="s">
        <v>24</v>
      </c>
      <c r="D20" s="385" t="str">
        <f>Translations!$B$113</f>
        <v>If different to the name given in 2(a), please also enter the name of the aircraft operator as it appears on the Commission's list of operators:</v>
      </c>
      <c r="E20" s="385"/>
      <c r="F20" s="385"/>
      <c r="G20" s="385"/>
      <c r="H20" s="385"/>
      <c r="I20" s="385"/>
      <c r="J20" s="385"/>
      <c r="K20" s="385"/>
    </row>
    <row r="21" spans="2:11" ht="25.5">
      <c r="B21" s="63" t="str">
        <f>Translations!$B$102</f>
        <v>
</v>
      </c>
      <c r="C21" s="96"/>
      <c r="D21" s="437" t="str">
        <f>Translations!$B$114</f>
        <v>The name of the aircraft operator on the list pursuant to Article 18a(3) of the EU ETS Directive may be different to the actual aircraft operator's name entered in 2(a) above.</v>
      </c>
      <c r="E21" s="437"/>
      <c r="F21" s="437"/>
      <c r="G21" s="437"/>
      <c r="H21" s="437"/>
      <c r="I21" s="455"/>
      <c r="J21" s="456"/>
      <c r="K21" s="457"/>
    </row>
    <row r="23" spans="2:11" ht="25.5">
      <c r="B23" s="63" t="str">
        <f>Translations!$B$102</f>
        <v>
</v>
      </c>
      <c r="C23" s="94" t="s">
        <v>371</v>
      </c>
      <c r="D23" s="385" t="str">
        <f>Translations!$B$115</f>
        <v>Please enter the unique ICAO designator used in the call sign for Air Traffic Control (ATC) purposes, where available:</v>
      </c>
      <c r="E23" s="385"/>
      <c r="F23" s="385"/>
      <c r="G23" s="385"/>
      <c r="H23" s="385"/>
      <c r="I23" s="385"/>
      <c r="J23" s="385"/>
      <c r="K23" s="385"/>
    </row>
    <row r="24" spans="3:11" ht="20.25" customHeight="1">
      <c r="C24" s="96"/>
      <c r="D24" s="437"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437"/>
      <c r="F24" s="437"/>
      <c r="G24" s="437"/>
      <c r="H24" s="437"/>
      <c r="I24" s="434"/>
      <c r="J24" s="435"/>
      <c r="K24" s="436"/>
    </row>
    <row r="25" spans="3:8" ht="31.5" customHeight="1">
      <c r="C25" s="96"/>
      <c r="D25" s="437"/>
      <c r="E25" s="437"/>
      <c r="F25" s="437"/>
      <c r="G25" s="437"/>
      <c r="H25" s="437"/>
    </row>
    <row r="26" spans="2:11" ht="25.5">
      <c r="B26" s="63" t="str">
        <f>Translations!$B$102</f>
        <v>
</v>
      </c>
      <c r="C26" s="102" t="s">
        <v>327</v>
      </c>
      <c r="D26" s="385" t="str">
        <f>Translations!$B$117</f>
        <v>Where a unique ICAO designator for ATC purposes is not available, please provide the aircraft registration markings used in the call sign for ATC purposes for the aircraft you operate.</v>
      </c>
      <c r="E26" s="385"/>
      <c r="F26" s="385"/>
      <c r="G26" s="385"/>
      <c r="H26" s="385"/>
      <c r="I26" s="385"/>
      <c r="J26" s="385"/>
      <c r="K26" s="385"/>
    </row>
    <row r="27" spans="2:11" ht="51.75" customHeight="1">
      <c r="B27" s="63" t="str">
        <f>Translations!$B$118</f>
        <v>
</v>
      </c>
      <c r="C27" s="96"/>
      <c r="D27" s="437"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437"/>
      <c r="F27" s="437"/>
      <c r="G27" s="437"/>
      <c r="H27" s="464"/>
      <c r="I27" s="434"/>
      <c r="J27" s="465"/>
      <c r="K27" s="466"/>
    </row>
    <row r="28" spans="3:11" ht="12" customHeight="1">
      <c r="C28" s="96"/>
      <c r="D28" s="103"/>
      <c r="E28" s="103"/>
      <c r="F28" s="103"/>
      <c r="G28" s="103"/>
      <c r="H28" s="103"/>
      <c r="I28" s="104"/>
      <c r="J28" s="104"/>
      <c r="K28" s="104"/>
    </row>
    <row r="29" spans="3:11" ht="12.75">
      <c r="C29" s="102" t="s">
        <v>455</v>
      </c>
      <c r="D29" s="374" t="str">
        <f>Translations!$B$120</f>
        <v>Please enter the administering Member State of the aircraft operator</v>
      </c>
      <c r="E29" s="374"/>
      <c r="F29" s="374"/>
      <c r="G29" s="374"/>
      <c r="H29" s="374"/>
      <c r="I29" s="374"/>
      <c r="J29" s="374"/>
      <c r="K29" s="374"/>
    </row>
    <row r="30" spans="2:11" ht="12.75">
      <c r="B30" s="74"/>
      <c r="C30" s="105"/>
      <c r="D30" s="437" t="str">
        <f>Translations!$B$121</f>
        <v>pursuant to Art. 18a of the Directive.</v>
      </c>
      <c r="E30" s="437"/>
      <c r="F30" s="437"/>
      <c r="G30" s="437"/>
      <c r="H30" s="437"/>
      <c r="I30" s="434" t="s">
        <v>471</v>
      </c>
      <c r="J30" s="435"/>
      <c r="K30" s="436"/>
    </row>
    <row r="31" spans="2:11" ht="12.75">
      <c r="B31" s="74"/>
      <c r="C31" s="105"/>
      <c r="D31" s="106"/>
      <c r="E31" s="106"/>
      <c r="F31" s="106"/>
      <c r="G31" s="106"/>
      <c r="H31" s="106"/>
      <c r="I31" s="107"/>
      <c r="J31" s="107"/>
      <c r="K31" s="107"/>
    </row>
    <row r="32" spans="3:11" ht="12.75">
      <c r="C32" s="102" t="s">
        <v>462</v>
      </c>
      <c r="D32" s="469" t="str">
        <f>Translations!$B$122</f>
        <v>Competent authority in this Member State:</v>
      </c>
      <c r="E32" s="469"/>
      <c r="F32" s="469"/>
      <c r="G32" s="469"/>
      <c r="H32" s="469"/>
      <c r="I32" s="434" t="s">
        <v>471</v>
      </c>
      <c r="J32" s="435"/>
      <c r="K32" s="436"/>
    </row>
    <row r="33" spans="2:11" ht="30.75" customHeight="1">
      <c r="B33" s="74"/>
      <c r="C33" s="105"/>
      <c r="D33" s="437" t="str">
        <f>Translations!$B$123</f>
        <v>In some Member States there is more than one Competent Authority dealing with the EU ETS for aircraft operators. Please enter the name of the appropriate authority, if applicable. Otherwise choose "n/a".</v>
      </c>
      <c r="E33" s="437"/>
      <c r="F33" s="437"/>
      <c r="G33" s="437"/>
      <c r="H33" s="437"/>
      <c r="I33" s="471"/>
      <c r="J33" s="471"/>
      <c r="K33" s="471"/>
    </row>
    <row r="34" spans="2:11" ht="25.5" customHeight="1">
      <c r="B34" s="74"/>
      <c r="C34" s="102" t="s">
        <v>29</v>
      </c>
      <c r="D34" s="374" t="str">
        <f>Translations!$B$124</f>
        <v>Please enter the number and issuing authority of the Air Operator Certificate (AOC) and Operating Licence granted by a Member State if available:</v>
      </c>
      <c r="E34" s="374"/>
      <c r="F34" s="374"/>
      <c r="G34" s="374"/>
      <c r="H34" s="374"/>
      <c r="I34" s="374"/>
      <c r="J34" s="374"/>
      <c r="K34" s="374"/>
    </row>
    <row r="35" spans="3:11" ht="12.75">
      <c r="C35" s="108"/>
      <c r="G35" s="109" t="str">
        <f>Translations!$B$125</f>
        <v>Air Operator Certificate:</v>
      </c>
      <c r="H35" s="110"/>
      <c r="I35" s="434"/>
      <c r="J35" s="435"/>
      <c r="K35" s="436"/>
    </row>
    <row r="36" spans="7:11" ht="12.75">
      <c r="G36" s="109" t="str">
        <f>Translations!$B$126</f>
        <v>AOC Issuing authority:</v>
      </c>
      <c r="H36" s="110"/>
      <c r="I36" s="434" t="s">
        <v>471</v>
      </c>
      <c r="J36" s="435"/>
      <c r="K36" s="436"/>
    </row>
    <row r="37" spans="3:11" ht="12.75">
      <c r="C37" s="108"/>
      <c r="G37" s="109" t="str">
        <f>Translations!$B$127</f>
        <v>Operating Licence:</v>
      </c>
      <c r="H37" s="110"/>
      <c r="I37" s="434"/>
      <c r="J37" s="435"/>
      <c r="K37" s="436"/>
    </row>
    <row r="38" spans="7:11" ht="12.75">
      <c r="G38" s="109" t="str">
        <f>Translations!$B$128</f>
        <v>Issuing authority:</v>
      </c>
      <c r="H38" s="110"/>
      <c r="I38" s="434" t="s">
        <v>471</v>
      </c>
      <c r="J38" s="435"/>
      <c r="K38" s="436"/>
    </row>
    <row r="39" spans="3:10" ht="12.75">
      <c r="C39" s="111"/>
      <c r="G39" s="110"/>
      <c r="H39" s="110"/>
      <c r="J39" s="112"/>
    </row>
    <row r="40" spans="3:11" ht="25.5" customHeight="1">
      <c r="C40" s="107" t="s">
        <v>30</v>
      </c>
      <c r="D40" s="374" t="str">
        <f>Translations!$B$129</f>
        <v>Please enter the address of the aircraft operator, including postcode and country:</v>
      </c>
      <c r="E40" s="374"/>
      <c r="F40" s="374"/>
      <c r="G40" s="374"/>
      <c r="H40" s="374"/>
      <c r="I40" s="374"/>
      <c r="J40" s="374"/>
      <c r="K40" s="374"/>
    </row>
    <row r="41" spans="3:11" ht="12.75">
      <c r="C41" s="108"/>
      <c r="D41" s="106"/>
      <c r="E41" s="106"/>
      <c r="F41" s="106"/>
      <c r="G41" s="109" t="str">
        <f>Translations!$B$130</f>
        <v>Address Line 1</v>
      </c>
      <c r="H41" s="110"/>
      <c r="I41" s="434"/>
      <c r="J41" s="435"/>
      <c r="K41" s="436"/>
    </row>
    <row r="42" spans="3:11" ht="12.75">
      <c r="C42" s="108"/>
      <c r="D42" s="106"/>
      <c r="E42" s="106"/>
      <c r="F42" s="106"/>
      <c r="G42" s="109" t="str">
        <f>Translations!$B$131</f>
        <v>Address Line 2</v>
      </c>
      <c r="H42" s="110"/>
      <c r="I42" s="434"/>
      <c r="J42" s="435"/>
      <c r="K42" s="436"/>
    </row>
    <row r="43" spans="3:11" ht="12.75">
      <c r="C43" s="108"/>
      <c r="D43" s="106"/>
      <c r="E43" s="106"/>
      <c r="F43" s="106"/>
      <c r="G43" s="109" t="str">
        <f>Translations!$B$132</f>
        <v>City</v>
      </c>
      <c r="H43" s="110"/>
      <c r="I43" s="434"/>
      <c r="J43" s="435"/>
      <c r="K43" s="436"/>
    </row>
    <row r="44" spans="3:11" ht="12.75">
      <c r="C44" s="108"/>
      <c r="D44" s="106"/>
      <c r="E44" s="106"/>
      <c r="F44" s="106"/>
      <c r="G44" s="109" t="str">
        <f>Translations!$B$133</f>
        <v>State/Province/Region</v>
      </c>
      <c r="H44" s="110"/>
      <c r="I44" s="434"/>
      <c r="J44" s="435"/>
      <c r="K44" s="436"/>
    </row>
    <row r="45" spans="3:11" ht="12.75">
      <c r="C45" s="108"/>
      <c r="D45" s="96"/>
      <c r="E45" s="96"/>
      <c r="F45" s="96"/>
      <c r="G45" s="109" t="str">
        <f>Translations!$B$134</f>
        <v>Postcode/ZIP</v>
      </c>
      <c r="H45" s="110"/>
      <c r="I45" s="434"/>
      <c r="J45" s="435"/>
      <c r="K45" s="436"/>
    </row>
    <row r="46" spans="3:11" ht="12.75">
      <c r="C46" s="108"/>
      <c r="D46" s="96"/>
      <c r="E46" s="96"/>
      <c r="F46" s="96"/>
      <c r="G46" s="109" t="str">
        <f>Translations!$B$135</f>
        <v>Country</v>
      </c>
      <c r="H46" s="110"/>
      <c r="I46" s="434" t="s">
        <v>471</v>
      </c>
      <c r="J46" s="435"/>
      <c r="K46" s="436"/>
    </row>
    <row r="47" spans="3:11" ht="12.75">
      <c r="C47" s="108"/>
      <c r="D47" s="96"/>
      <c r="E47" s="96"/>
      <c r="F47" s="96"/>
      <c r="G47" s="109" t="str">
        <f>Translations!$B$136</f>
        <v>Email address</v>
      </c>
      <c r="H47" s="110"/>
      <c r="I47" s="434"/>
      <c r="J47" s="435"/>
      <c r="K47" s="436"/>
    </row>
    <row r="48" spans="3:11" ht="12.75">
      <c r="C48" s="108"/>
      <c r="D48" s="96"/>
      <c r="E48" s="96"/>
      <c r="F48" s="96"/>
      <c r="G48" s="96"/>
      <c r="H48" s="96"/>
      <c r="I48" s="96"/>
      <c r="J48" s="96"/>
      <c r="K48" s="96"/>
    </row>
    <row r="49" spans="3:11" ht="31.5" customHeight="1">
      <c r="C49" s="107" t="s">
        <v>31</v>
      </c>
      <c r="D49" s="374" t="str">
        <f>Translations!$B$137</f>
        <v>If different to the information given above in part (k), please enter the contact address of the aircraft operator (including postcode) in the administering Member State, if any:</v>
      </c>
      <c r="E49" s="374"/>
      <c r="F49" s="374"/>
      <c r="G49" s="374"/>
      <c r="H49" s="374"/>
      <c r="I49" s="374"/>
      <c r="J49" s="374"/>
      <c r="K49" s="374"/>
    </row>
    <row r="50" spans="3:11" ht="12.75">
      <c r="C50" s="108"/>
      <c r="D50" s="49"/>
      <c r="E50" s="49"/>
      <c r="F50" s="49"/>
      <c r="G50" s="109" t="str">
        <f>Translations!$B$130</f>
        <v>Address Line 1</v>
      </c>
      <c r="H50" s="110"/>
      <c r="I50" s="434"/>
      <c r="J50" s="435"/>
      <c r="K50" s="436"/>
    </row>
    <row r="51" spans="3:11" ht="12.75">
      <c r="C51" s="108"/>
      <c r="D51" s="49"/>
      <c r="E51" s="49"/>
      <c r="F51" s="49"/>
      <c r="G51" s="109" t="str">
        <f>Translations!$B$131</f>
        <v>Address Line 2</v>
      </c>
      <c r="H51" s="110"/>
      <c r="I51" s="434"/>
      <c r="J51" s="435"/>
      <c r="K51" s="436"/>
    </row>
    <row r="52" spans="3:11" ht="12.75">
      <c r="C52" s="108"/>
      <c r="D52" s="49"/>
      <c r="E52" s="49"/>
      <c r="F52" s="49"/>
      <c r="G52" s="109" t="str">
        <f>Translations!$B$132</f>
        <v>City</v>
      </c>
      <c r="H52" s="110"/>
      <c r="I52" s="434"/>
      <c r="J52" s="435"/>
      <c r="K52" s="436"/>
    </row>
    <row r="53" spans="3:11" ht="12.75">
      <c r="C53" s="108"/>
      <c r="D53" s="49"/>
      <c r="E53" s="49"/>
      <c r="F53" s="49"/>
      <c r="G53" s="109" t="str">
        <f>Translations!$B$133</f>
        <v>State/Province/Region</v>
      </c>
      <c r="H53" s="110"/>
      <c r="I53" s="434"/>
      <c r="J53" s="435"/>
      <c r="K53" s="436"/>
    </row>
    <row r="54" spans="3:11" ht="12.75">
      <c r="C54" s="108"/>
      <c r="D54" s="49"/>
      <c r="E54" s="49"/>
      <c r="F54" s="49"/>
      <c r="G54" s="109" t="str">
        <f>Translations!$B$134</f>
        <v>Postcode/ZIP</v>
      </c>
      <c r="H54" s="110"/>
      <c r="I54" s="434"/>
      <c r="J54" s="435"/>
      <c r="K54" s="436"/>
    </row>
    <row r="55" spans="3:11" ht="12.75">
      <c r="C55" s="108"/>
      <c r="D55" s="49"/>
      <c r="E55" s="49"/>
      <c r="F55" s="49"/>
      <c r="G55" s="109" t="str">
        <f>Translations!$B$135</f>
        <v>Country</v>
      </c>
      <c r="H55" s="110"/>
      <c r="I55" s="434" t="s">
        <v>471</v>
      </c>
      <c r="J55" s="435"/>
      <c r="K55" s="436"/>
    </row>
    <row r="56" spans="3:11" ht="12.75">
      <c r="C56" s="108"/>
      <c r="D56" s="96"/>
      <c r="E56" s="96"/>
      <c r="F56" s="96"/>
      <c r="G56" s="109" t="str">
        <f>Translations!$B$136</f>
        <v>Email address</v>
      </c>
      <c r="H56" s="110"/>
      <c r="I56" s="434"/>
      <c r="J56" s="435"/>
      <c r="K56" s="436"/>
    </row>
    <row r="57" spans="3:11" ht="12.75">
      <c r="C57" s="108"/>
      <c r="G57" s="109"/>
      <c r="H57" s="110"/>
      <c r="I57" s="107"/>
      <c r="J57" s="107"/>
      <c r="K57" s="107"/>
    </row>
    <row r="58" spans="2:11" ht="25.5">
      <c r="B58" s="63" t="str">
        <f>Translations!$B$102</f>
        <v>
</v>
      </c>
      <c r="C58" s="95" t="s">
        <v>389</v>
      </c>
      <c r="D58" s="374" t="str">
        <f>Translations!$B$138</f>
        <v>Please provide details of the ownership structure of your firm and whether you have subsidiaries or parent companies</v>
      </c>
      <c r="E58" s="374"/>
      <c r="F58" s="374"/>
      <c r="G58" s="374"/>
      <c r="H58" s="374"/>
      <c r="I58" s="374"/>
      <c r="J58" s="374"/>
      <c r="K58" s="374"/>
    </row>
    <row r="59" spans="3:11" ht="25.5" customHeight="1">
      <c r="C59" s="96"/>
      <c r="D59" s="443"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444"/>
      <c r="F59" s="444"/>
      <c r="G59" s="444"/>
      <c r="H59" s="444"/>
      <c r="I59" s="444"/>
      <c r="J59" s="444"/>
      <c r="K59" s="444"/>
    </row>
    <row r="60" spans="3:11" ht="38.25" customHeight="1">
      <c r="C60" s="96"/>
      <c r="D60" s="430"/>
      <c r="E60" s="431"/>
      <c r="F60" s="431"/>
      <c r="G60" s="432"/>
      <c r="H60" s="432"/>
      <c r="I60" s="432"/>
      <c r="J60" s="432"/>
      <c r="K60" s="433"/>
    </row>
    <row r="61" spans="3:11" ht="38.25" customHeight="1">
      <c r="C61" s="96"/>
      <c r="D61" s="422"/>
      <c r="E61" s="423"/>
      <c r="F61" s="423"/>
      <c r="G61" s="424"/>
      <c r="H61" s="424"/>
      <c r="I61" s="424"/>
      <c r="J61" s="424"/>
      <c r="K61" s="425"/>
    </row>
    <row r="62" spans="3:11" ht="38.25" customHeight="1">
      <c r="C62" s="96"/>
      <c r="D62" s="426"/>
      <c r="E62" s="427"/>
      <c r="F62" s="427"/>
      <c r="G62" s="428"/>
      <c r="H62" s="428"/>
      <c r="I62" s="428"/>
      <c r="J62" s="428"/>
      <c r="K62" s="429"/>
    </row>
    <row r="63" ht="4.5" customHeight="1"/>
    <row r="64" spans="4:11" ht="25.5" customHeight="1">
      <c r="D64" s="441" t="str">
        <f>Translations!$B$140</f>
        <v>Please note that your Administering Member State may ask you further details about contact addresses and company structure (see worksheet "MS specific content").</v>
      </c>
      <c r="E64" s="442"/>
      <c r="F64" s="442"/>
      <c r="G64" s="442"/>
      <c r="H64" s="442"/>
      <c r="I64" s="442"/>
      <c r="J64" s="442"/>
      <c r="K64" s="442"/>
    </row>
    <row r="66" spans="3:11" ht="12.75">
      <c r="C66" s="95" t="s">
        <v>392</v>
      </c>
      <c r="D66" s="470" t="str">
        <f>Translations!$B$141</f>
        <v>Description of the activities of the aircraft operator falling under Annex I of the EU ETS Directive</v>
      </c>
      <c r="E66" s="470"/>
      <c r="F66" s="470"/>
      <c r="G66" s="470"/>
      <c r="H66" s="470"/>
      <c r="I66" s="470"/>
      <c r="J66" s="470"/>
      <c r="K66" s="470"/>
    </row>
    <row r="67" spans="2:11" ht="25.5">
      <c r="B67" s="63" t="str">
        <f>Translations!$B$102</f>
        <v>
</v>
      </c>
      <c r="C67" s="95"/>
      <c r="D67" s="443" t="str">
        <f>Translations!$B$142</f>
        <v>Please specify whether you are a commercial or non-commercial air transport operator, whether you operate scheduled, non-scheduled flights or both and, whether the scope of your operations covers only the EEA or also non EEA countries.</v>
      </c>
      <c r="E67" s="444"/>
      <c r="F67" s="444"/>
      <c r="G67" s="444"/>
      <c r="H67" s="444"/>
      <c r="I67" s="444"/>
      <c r="J67" s="444"/>
      <c r="K67" s="444"/>
    </row>
    <row r="68" spans="3:13" ht="12.75" customHeight="1">
      <c r="C68" s="95"/>
      <c r="D68" s="107"/>
      <c r="E68" s="107"/>
      <c r="F68" s="107"/>
      <c r="G68" s="109" t="str">
        <f>Translations!$B$143</f>
        <v>Operator status</v>
      </c>
      <c r="H68" s="107"/>
      <c r="I68" s="434" t="s">
        <v>471</v>
      </c>
      <c r="J68" s="435"/>
      <c r="K68" s="436"/>
      <c r="M68" s="342">
        <f>IF(ISBLANK(I68),"",MATCH(I68,opstatus,0))</f>
        <v>1</v>
      </c>
    </row>
    <row r="69" spans="4:11" ht="12.75" customHeight="1">
      <c r="D69" s="444" t="str">
        <f>Translations!$B$144</f>
        <v>Commercial air transport operators: Please attach a copy of Annex I of your AOC to this monitoring plan as evidence.</v>
      </c>
      <c r="E69" s="444"/>
      <c r="F69" s="444"/>
      <c r="G69" s="444"/>
      <c r="H69" s="444"/>
      <c r="I69" s="444"/>
      <c r="J69" s="444"/>
      <c r="K69" s="444"/>
    </row>
    <row r="70" spans="3:11" ht="12.75" customHeight="1">
      <c r="C70" s="95"/>
      <c r="D70" s="107"/>
      <c r="E70" s="107"/>
      <c r="F70" s="107"/>
      <c r="G70" s="109" t="str">
        <f>Translations!$B$145</f>
        <v>Scheduling of flights</v>
      </c>
      <c r="H70" s="107"/>
      <c r="I70" s="434" t="s">
        <v>471</v>
      </c>
      <c r="J70" s="435"/>
      <c r="K70" s="436"/>
    </row>
    <row r="71" spans="3:11" ht="12.75" customHeight="1">
      <c r="C71" s="95"/>
      <c r="D71" s="107"/>
      <c r="E71" s="107"/>
      <c r="F71" s="107"/>
      <c r="G71" s="109" t="str">
        <f>Translations!$B$146</f>
        <v>Scope of operations</v>
      </c>
      <c r="H71" s="107"/>
      <c r="I71" s="434" t="s">
        <v>471</v>
      </c>
      <c r="J71" s="435"/>
      <c r="K71" s="436"/>
    </row>
    <row r="72" spans="3:11" ht="18.75" customHeight="1">
      <c r="C72" s="95" t="s">
        <v>328</v>
      </c>
      <c r="D72" s="452" t="str">
        <f>Translations!$B$147</f>
        <v>Please provide further description of your activities as necessary.</v>
      </c>
      <c r="E72" s="452"/>
      <c r="F72" s="452"/>
      <c r="G72" s="452"/>
      <c r="H72" s="452"/>
      <c r="I72" s="452"/>
      <c r="J72" s="452"/>
      <c r="K72" s="452"/>
    </row>
    <row r="73" spans="3:11" ht="38.25" customHeight="1">
      <c r="C73" s="96"/>
      <c r="D73" s="430"/>
      <c r="E73" s="431"/>
      <c r="F73" s="431"/>
      <c r="G73" s="432"/>
      <c r="H73" s="432"/>
      <c r="I73" s="432"/>
      <c r="J73" s="432"/>
      <c r="K73" s="433"/>
    </row>
    <row r="74" spans="3:11" ht="38.25" customHeight="1">
      <c r="C74" s="96"/>
      <c r="D74" s="422"/>
      <c r="E74" s="423"/>
      <c r="F74" s="423"/>
      <c r="G74" s="424"/>
      <c r="H74" s="424"/>
      <c r="I74" s="424"/>
      <c r="J74" s="424"/>
      <c r="K74" s="425"/>
    </row>
    <row r="75" spans="3:11" ht="38.25" customHeight="1">
      <c r="C75" s="96"/>
      <c r="D75" s="426"/>
      <c r="E75" s="427"/>
      <c r="F75" s="427"/>
      <c r="G75" s="428"/>
      <c r="H75" s="428"/>
      <c r="I75" s="428"/>
      <c r="J75" s="428"/>
      <c r="K75" s="429"/>
    </row>
    <row r="76" spans="3:10" ht="12.75">
      <c r="C76" s="111"/>
      <c r="G76" s="110"/>
      <c r="H76" s="110"/>
      <c r="J76" s="112"/>
    </row>
    <row r="77" spans="3:11" ht="15.75">
      <c r="C77" s="114">
        <v>3</v>
      </c>
      <c r="D77" s="453" t="str">
        <f>Translations!$B$148</f>
        <v> Contact details and Address for Service</v>
      </c>
      <c r="E77" s="453"/>
      <c r="F77" s="453"/>
      <c r="G77" s="453"/>
      <c r="H77" s="453"/>
      <c r="I77" s="453"/>
      <c r="J77" s="453"/>
      <c r="K77" s="453"/>
    </row>
    <row r="78" spans="3:11" ht="12.75">
      <c r="C78" s="116"/>
      <c r="D78" s="116"/>
      <c r="E78" s="116"/>
      <c r="F78" s="116"/>
      <c r="G78" s="116"/>
      <c r="H78" s="116"/>
      <c r="I78" s="116"/>
      <c r="J78" s="116"/>
      <c r="K78" s="116"/>
    </row>
    <row r="79" spans="3:11" ht="12.75">
      <c r="C79" s="95" t="s">
        <v>442</v>
      </c>
      <c r="D79" s="451" t="str">
        <f>Translations!$B$149</f>
        <v>Who can we contact about your monitoring plan?</v>
      </c>
      <c r="E79" s="451"/>
      <c r="F79" s="451"/>
      <c r="G79" s="451"/>
      <c r="H79" s="451"/>
      <c r="I79" s="451"/>
      <c r="J79" s="451"/>
      <c r="K79" s="451"/>
    </row>
    <row r="80" spans="3:11" ht="26.25" customHeight="1">
      <c r="C80" s="96"/>
      <c r="D80" s="444" t="str">
        <f>Translations!$B$150</f>
        <v>It will help us to have someone who we can contact directly with any questions about your monitoring plan. The person you name should have the authority to act on your behalf. This could be an agent acting on behalf of the aircraft operator.</v>
      </c>
      <c r="E80" s="444"/>
      <c r="F80" s="444"/>
      <c r="G80" s="444"/>
      <c r="H80" s="444"/>
      <c r="I80" s="444"/>
      <c r="J80" s="444"/>
      <c r="K80" s="444"/>
    </row>
    <row r="81" spans="3:11" ht="12.75">
      <c r="C81" s="113"/>
      <c r="D81" s="2"/>
      <c r="E81" s="2"/>
      <c r="F81" s="2"/>
      <c r="G81" s="2"/>
      <c r="H81" s="2"/>
      <c r="I81" s="2"/>
      <c r="J81" s="2"/>
      <c r="K81" s="2"/>
    </row>
    <row r="82" spans="3:11" ht="12.75">
      <c r="C82" s="96"/>
      <c r="E82" s="96"/>
      <c r="G82" s="95" t="str">
        <f>Translations!$B$151</f>
        <v>Title:</v>
      </c>
      <c r="I82" s="434" t="s">
        <v>471</v>
      </c>
      <c r="J82" s="435"/>
      <c r="K82" s="436"/>
    </row>
    <row r="83" spans="3:11" ht="12.75">
      <c r="C83" s="96"/>
      <c r="E83" s="96"/>
      <c r="G83" s="95" t="str">
        <f>Translations!$B$152</f>
        <v>First Name:</v>
      </c>
      <c r="I83" s="434"/>
      <c r="J83" s="435"/>
      <c r="K83" s="436"/>
    </row>
    <row r="84" spans="3:11" ht="12.75">
      <c r="C84" s="96"/>
      <c r="E84" s="96"/>
      <c r="G84" s="95" t="str">
        <f>Translations!$B$153</f>
        <v>Surname:</v>
      </c>
      <c r="I84" s="434"/>
      <c r="J84" s="435"/>
      <c r="K84" s="436"/>
    </row>
    <row r="85" spans="3:11" ht="12.75">
      <c r="C85" s="96"/>
      <c r="E85" s="96"/>
      <c r="F85" s="96"/>
      <c r="G85" s="94" t="str">
        <f>Translations!$B$154</f>
        <v>Job title:</v>
      </c>
      <c r="I85" s="434"/>
      <c r="J85" s="435"/>
      <c r="K85" s="436"/>
    </row>
    <row r="86" spans="3:8" ht="12.75">
      <c r="C86" s="96"/>
      <c r="E86" s="96"/>
      <c r="F86" s="96"/>
      <c r="G86" s="94" t="str">
        <f>Translations!$B$155</f>
        <v>Organisation name (if acting on behalf of the aircraft operator):</v>
      </c>
      <c r="H86" s="96"/>
    </row>
    <row r="87" spans="2:11" ht="12.75">
      <c r="B87" s="74"/>
      <c r="C87" s="117"/>
      <c r="E87" s="118"/>
      <c r="F87" s="118"/>
      <c r="G87" s="98"/>
      <c r="H87" s="74"/>
      <c r="I87" s="434"/>
      <c r="J87" s="435"/>
      <c r="K87" s="436"/>
    </row>
    <row r="88" spans="3:11" ht="12.75">
      <c r="C88" s="96"/>
      <c r="E88" s="96"/>
      <c r="F88" s="96"/>
      <c r="G88" s="94" t="str">
        <f>Translations!$B$156</f>
        <v>Telephone number:</v>
      </c>
      <c r="I88" s="434"/>
      <c r="J88" s="435"/>
      <c r="K88" s="436"/>
    </row>
    <row r="89" spans="3:11" ht="12.75">
      <c r="C89" s="116"/>
      <c r="E89" s="96"/>
      <c r="F89" s="96"/>
      <c r="G89" s="94" t="str">
        <f>Translations!$B$157</f>
        <v>Email address:</v>
      </c>
      <c r="I89" s="434"/>
      <c r="J89" s="435"/>
      <c r="K89" s="436"/>
    </row>
    <row r="90" spans="2:11" ht="3.75" customHeight="1">
      <c r="B90" s="74"/>
      <c r="C90" s="117"/>
      <c r="D90" s="98"/>
      <c r="E90" s="118"/>
      <c r="F90" s="118"/>
      <c r="G90" s="74"/>
      <c r="H90" s="74"/>
      <c r="I90" s="119"/>
      <c r="J90" s="119"/>
      <c r="K90" s="119"/>
    </row>
    <row r="91" spans="4:11" ht="18.75" customHeight="1">
      <c r="D91" s="447" t="str">
        <f>Translations!$B$158</f>
        <v>&lt;&lt;&lt; If you have selected the t-km monitoring plan under 2(c), click here to proceed to section 4 &gt;&gt;&gt;</v>
      </c>
      <c r="E91" s="447"/>
      <c r="F91" s="447"/>
      <c r="G91" s="447"/>
      <c r="H91" s="448"/>
      <c r="I91" s="448"/>
      <c r="J91" s="448"/>
      <c r="K91" s="448"/>
    </row>
    <row r="92" spans="2:11" ht="3.75" customHeight="1">
      <c r="B92" s="74"/>
      <c r="C92" s="117"/>
      <c r="D92" s="98"/>
      <c r="E92" s="118"/>
      <c r="F92" s="118"/>
      <c r="G92" s="74"/>
      <c r="H92" s="74"/>
      <c r="I92" s="119"/>
      <c r="J92" s="119"/>
      <c r="K92" s="119"/>
    </row>
    <row r="93" spans="2:4" ht="12.75">
      <c r="B93" s="74"/>
      <c r="C93" s="94" t="s">
        <v>445</v>
      </c>
      <c r="D93" s="94" t="str">
        <f>Translations!$B$159</f>
        <v>Please provide an address for receipt of correspondence</v>
      </c>
    </row>
    <row r="94" spans="2:11" ht="27" customHeight="1">
      <c r="B94" s="120" t="str">
        <f>Translations!$B$160</f>
        <v>
</v>
      </c>
      <c r="C94" s="121"/>
      <c r="D94" s="446"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446"/>
      <c r="F94" s="446"/>
      <c r="G94" s="446"/>
      <c r="H94" s="446"/>
      <c r="I94" s="446"/>
      <c r="J94" s="446"/>
      <c r="K94" s="446"/>
    </row>
    <row r="95" spans="2:11" ht="12.75">
      <c r="B95" s="74"/>
      <c r="C95" s="122"/>
      <c r="G95" s="94" t="str">
        <f>Translations!$B$151</f>
        <v>Title:</v>
      </c>
      <c r="H95" s="123"/>
      <c r="I95" s="434" t="s">
        <v>471</v>
      </c>
      <c r="J95" s="435"/>
      <c r="K95" s="436"/>
    </row>
    <row r="96" spans="2:11" ht="12.75">
      <c r="B96" s="74"/>
      <c r="C96" s="122"/>
      <c r="D96" s="94"/>
      <c r="E96" s="96"/>
      <c r="G96" s="94" t="str">
        <f>Translations!$B$152</f>
        <v>First Name:</v>
      </c>
      <c r="H96" s="123"/>
      <c r="I96" s="434"/>
      <c r="J96" s="435"/>
      <c r="K96" s="436"/>
    </row>
    <row r="97" spans="2:11" ht="12.75">
      <c r="B97" s="74"/>
      <c r="C97" s="122"/>
      <c r="D97" s="94"/>
      <c r="E97" s="96"/>
      <c r="G97" s="94" t="str">
        <f>Translations!$B$153</f>
        <v>Surname:</v>
      </c>
      <c r="H97" s="123"/>
      <c r="I97" s="434"/>
      <c r="J97" s="435"/>
      <c r="K97" s="436"/>
    </row>
    <row r="98" spans="2:11" ht="12.75">
      <c r="B98" s="74"/>
      <c r="C98" s="124"/>
      <c r="E98" s="96"/>
      <c r="G98" s="94" t="str">
        <f>Translations!$B$157</f>
        <v>Email address:</v>
      </c>
      <c r="H98" s="123"/>
      <c r="I98" s="434"/>
      <c r="J98" s="435"/>
      <c r="K98" s="436"/>
    </row>
    <row r="99" spans="3:11" ht="12.75">
      <c r="C99" s="96"/>
      <c r="E99" s="96"/>
      <c r="F99" s="96"/>
      <c r="G99" s="94" t="str">
        <f>Translations!$B$156</f>
        <v>Telephone number:</v>
      </c>
      <c r="I99" s="434"/>
      <c r="J99" s="435"/>
      <c r="K99" s="436"/>
    </row>
    <row r="100" spans="2:11" ht="12.75">
      <c r="B100" s="74"/>
      <c r="C100" s="122"/>
      <c r="G100" s="125" t="str">
        <f>Translations!$B$162</f>
        <v>Address Line 1:</v>
      </c>
      <c r="H100" s="125"/>
      <c r="I100" s="434"/>
      <c r="J100" s="435"/>
      <c r="K100" s="436"/>
    </row>
    <row r="101" spans="2:11" ht="12.75">
      <c r="B101" s="74"/>
      <c r="C101" s="126"/>
      <c r="G101" s="125" t="str">
        <f>Translations!$B$163</f>
        <v>Address Line 2:</v>
      </c>
      <c r="H101" s="125"/>
      <c r="I101" s="434"/>
      <c r="J101" s="435"/>
      <c r="K101" s="436"/>
    </row>
    <row r="102" spans="2:11" ht="12.75">
      <c r="B102" s="74"/>
      <c r="C102" s="126"/>
      <c r="G102" s="125" t="str">
        <f>Translations!$B$164</f>
        <v>City:</v>
      </c>
      <c r="H102" s="125"/>
      <c r="I102" s="434"/>
      <c r="J102" s="435"/>
      <c r="K102" s="436"/>
    </row>
    <row r="103" spans="2:11" ht="12.75">
      <c r="B103" s="74"/>
      <c r="C103" s="126"/>
      <c r="G103" s="125" t="str">
        <f>Translations!$B$165</f>
        <v>State/Province/Region:</v>
      </c>
      <c r="H103" s="125"/>
      <c r="I103" s="434"/>
      <c r="J103" s="435"/>
      <c r="K103" s="436"/>
    </row>
    <row r="104" spans="2:11" ht="12.75">
      <c r="B104" s="74"/>
      <c r="C104" s="126"/>
      <c r="G104" s="125" t="str">
        <f>Translations!$B$166</f>
        <v>Postcode/ZIP:</v>
      </c>
      <c r="H104" s="125"/>
      <c r="I104" s="434"/>
      <c r="J104" s="435"/>
      <c r="K104" s="436"/>
    </row>
    <row r="105" spans="2:11" ht="12.75">
      <c r="B105" s="74"/>
      <c r="C105" s="126"/>
      <c r="G105" s="125" t="str">
        <f>Translations!$B$167</f>
        <v>Country:</v>
      </c>
      <c r="H105" s="125"/>
      <c r="I105" s="434" t="s">
        <v>471</v>
      </c>
      <c r="J105" s="435"/>
      <c r="K105" s="436"/>
    </row>
    <row r="106" spans="2:11" ht="12.75">
      <c r="B106" s="74"/>
      <c r="C106" s="126"/>
      <c r="D106" s="94"/>
      <c r="E106" s="96"/>
      <c r="F106" s="96"/>
      <c r="G106" s="127"/>
      <c r="H106" s="127"/>
      <c r="I106" s="119"/>
      <c r="J106" s="119"/>
      <c r="K106" s="119"/>
    </row>
    <row r="107" spans="4:8" ht="12.75">
      <c r="D107" s="445" t="str">
        <f>Translations!$B$168</f>
        <v>&lt;&lt;&lt; Click here to proceed to next section &gt;&gt;&gt;</v>
      </c>
      <c r="E107" s="445"/>
      <c r="F107" s="445"/>
      <c r="G107" s="445"/>
      <c r="H107" s="445"/>
    </row>
    <row r="115" ht="15.75">
      <c r="B115" s="128"/>
    </row>
  </sheetData>
  <sheetProtection sheet="1" objects="1" scenarios="1" formatCells="0" formatColumns="0" formatRows="0"/>
  <mergeCells count="93">
    <mergeCell ref="D18:K18"/>
    <mergeCell ref="D17:H17"/>
    <mergeCell ref="D11:H11"/>
    <mergeCell ref="I32:K32"/>
    <mergeCell ref="D32:H32"/>
    <mergeCell ref="D66:K66"/>
    <mergeCell ref="I13:K13"/>
    <mergeCell ref="D13:H13"/>
    <mergeCell ref="D33:K33"/>
    <mergeCell ref="I36:K36"/>
    <mergeCell ref="D40:K40"/>
    <mergeCell ref="I15:K15"/>
    <mergeCell ref="D20:K20"/>
    <mergeCell ref="D67:K67"/>
    <mergeCell ref="D29:K29"/>
    <mergeCell ref="D27:H27"/>
    <mergeCell ref="D26:K26"/>
    <mergeCell ref="I27:K27"/>
    <mergeCell ref="D24:H25"/>
    <mergeCell ref="I24:K24"/>
    <mergeCell ref="D23:K23"/>
    <mergeCell ref="D14:K14"/>
    <mergeCell ref="D16:K16"/>
    <mergeCell ref="C3:K3"/>
    <mergeCell ref="I21:K21"/>
    <mergeCell ref="I7:K7"/>
    <mergeCell ref="D10:K10"/>
    <mergeCell ref="D7:G7"/>
    <mergeCell ref="I11:K11"/>
    <mergeCell ref="D15:H15"/>
    <mergeCell ref="D19:K19"/>
    <mergeCell ref="D79:K79"/>
    <mergeCell ref="D69:K69"/>
    <mergeCell ref="I101:K101"/>
    <mergeCell ref="I82:K82"/>
    <mergeCell ref="I100:K100"/>
    <mergeCell ref="I68:K68"/>
    <mergeCell ref="I70:K70"/>
    <mergeCell ref="D72:K72"/>
    <mergeCell ref="D77:K77"/>
    <mergeCell ref="D75:K75"/>
    <mergeCell ref="D80:K80"/>
    <mergeCell ref="I88:K88"/>
    <mergeCell ref="I87:K87"/>
    <mergeCell ref="D91:K91"/>
    <mergeCell ref="I89:K89"/>
    <mergeCell ref="I85:K85"/>
    <mergeCell ref="I105:K105"/>
    <mergeCell ref="I98:K98"/>
    <mergeCell ref="I102:K102"/>
    <mergeCell ref="I103:K103"/>
    <mergeCell ref="I99:K99"/>
    <mergeCell ref="D94:K94"/>
    <mergeCell ref="D59:K59"/>
    <mergeCell ref="I54:K54"/>
    <mergeCell ref="I55:K55"/>
    <mergeCell ref="D107:H107"/>
    <mergeCell ref="I95:K95"/>
    <mergeCell ref="I96:K96"/>
    <mergeCell ref="I83:K83"/>
    <mergeCell ref="I84:K84"/>
    <mergeCell ref="I104:K104"/>
    <mergeCell ref="I97:K97"/>
    <mergeCell ref="D64:K64"/>
    <mergeCell ref="I47:K47"/>
    <mergeCell ref="I50:K50"/>
    <mergeCell ref="I51:K51"/>
    <mergeCell ref="I42:K42"/>
    <mergeCell ref="D58:K58"/>
    <mergeCell ref="D49:K49"/>
    <mergeCell ref="I56:K56"/>
    <mergeCell ref="I53:K53"/>
    <mergeCell ref="I52:K52"/>
    <mergeCell ref="D8:K8"/>
    <mergeCell ref="I17:K17"/>
    <mergeCell ref="D30:H30"/>
    <mergeCell ref="I37:K37"/>
    <mergeCell ref="D21:H21"/>
    <mergeCell ref="D60:K60"/>
    <mergeCell ref="I43:K43"/>
    <mergeCell ref="I44:K44"/>
    <mergeCell ref="I45:K45"/>
    <mergeCell ref="I46:K46"/>
    <mergeCell ref="D61:K61"/>
    <mergeCell ref="D62:K62"/>
    <mergeCell ref="D73:K73"/>
    <mergeCell ref="D74:K74"/>
    <mergeCell ref="I71:K71"/>
    <mergeCell ref="I30:K30"/>
    <mergeCell ref="D34:K34"/>
    <mergeCell ref="I41:K41"/>
    <mergeCell ref="I35:K35"/>
    <mergeCell ref="I38:K38"/>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8" display="&lt;&lt;&lt; If you have selected the annual emissions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10"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9" width="10.7109375" style="100" customWidth="1"/>
    <col min="10" max="14" width="6.7109375" style="100" customWidth="1"/>
    <col min="15" max="15" width="4.7109375" style="80" customWidth="1"/>
    <col min="16" max="16" width="10.7109375" style="101" hidden="1" customWidth="1"/>
    <col min="17" max="16384" width="10.7109375" style="100" customWidth="1"/>
  </cols>
  <sheetData>
    <row r="1" spans="1:16" s="323" customFormat="1" ht="12.75" hidden="1">
      <c r="A1" s="323" t="s">
        <v>1030</v>
      </c>
      <c r="P1" s="323" t="s">
        <v>1030</v>
      </c>
    </row>
    <row r="2" ht="12.75"/>
    <row r="3" spans="3:16" ht="18" customHeight="1">
      <c r="C3" s="493" t="str">
        <f>Translations!$B$169</f>
        <v>EMISSION SOURCES and FLEET CHARACTERISTICS</v>
      </c>
      <c r="D3" s="493"/>
      <c r="E3" s="493"/>
      <c r="F3" s="493"/>
      <c r="G3" s="355"/>
      <c r="H3" s="355"/>
      <c r="I3" s="355"/>
      <c r="J3" s="4"/>
      <c r="K3" s="4"/>
      <c r="L3" s="4"/>
      <c r="M3" s="4"/>
      <c r="N3" s="4"/>
      <c r="P3" s="129" t="s">
        <v>395</v>
      </c>
    </row>
    <row r="4" spans="3:14" ht="18" customHeight="1">
      <c r="C4" s="3"/>
      <c r="D4" s="3"/>
      <c r="E4" s="3"/>
      <c r="F4" s="3"/>
      <c r="G4" s="3"/>
      <c r="H4" s="3"/>
      <c r="I4" s="3"/>
      <c r="J4" s="3"/>
      <c r="K4" s="3"/>
      <c r="L4" s="3"/>
      <c r="M4" s="3"/>
      <c r="N4" s="3"/>
    </row>
    <row r="5" spans="3:15" ht="15.75">
      <c r="C5" s="115">
        <v>4</v>
      </c>
      <c r="D5" s="115" t="str">
        <f>Translations!$B$170</f>
        <v>About your operations</v>
      </c>
      <c r="E5" s="115"/>
      <c r="F5" s="115"/>
      <c r="G5" s="115"/>
      <c r="H5" s="115"/>
      <c r="I5" s="115"/>
      <c r="J5" s="115"/>
      <c r="K5" s="115"/>
      <c r="L5" s="115"/>
      <c r="M5" s="115"/>
      <c r="N5" s="115"/>
      <c r="O5" s="130"/>
    </row>
    <row r="6" spans="1:16" s="132" customFormat="1" ht="15.75">
      <c r="A6" s="324"/>
      <c r="B6" s="118"/>
      <c r="C6" s="131"/>
      <c r="D6" s="131"/>
      <c r="E6" s="131"/>
      <c r="F6" s="131"/>
      <c r="G6" s="131"/>
      <c r="H6" s="131"/>
      <c r="N6" s="131"/>
      <c r="O6" s="131"/>
      <c r="P6" s="101"/>
    </row>
    <row r="7" spans="1:16" s="132" customFormat="1" ht="15.75">
      <c r="A7" s="324"/>
      <c r="C7" s="131"/>
      <c r="D7" s="131" t="str">
        <f>Translations!$B$171</f>
        <v>Under 2(c) you have chosen:</v>
      </c>
      <c r="E7" s="131"/>
      <c r="H7" s="483" t="str">
        <f>IF(ISBLANK('Identification and description'!$I$13),"---",'Identification and description'!$I$13)</f>
        <v>---</v>
      </c>
      <c r="I7" s="484"/>
      <c r="J7" s="485"/>
      <c r="K7" s="485"/>
      <c r="L7" s="485"/>
      <c r="M7" s="486"/>
      <c r="N7" s="487"/>
      <c r="O7" s="131"/>
      <c r="P7" s="133"/>
    </row>
    <row r="8" spans="1:16" s="132" customFormat="1" ht="15.75">
      <c r="A8" s="324"/>
      <c r="C8" s="131"/>
      <c r="D8" s="134"/>
      <c r="E8" s="134"/>
      <c r="F8" s="134"/>
      <c r="G8" s="134"/>
      <c r="H8" s="134"/>
      <c r="I8" s="134"/>
      <c r="J8" s="134"/>
      <c r="K8" s="134"/>
      <c r="L8" s="134"/>
      <c r="M8" s="134"/>
      <c r="N8" s="134"/>
      <c r="O8" s="131"/>
      <c r="P8" s="135"/>
    </row>
    <row r="9" spans="1:16" s="80" customFormat="1" ht="15.75" customHeight="1">
      <c r="A9" s="323"/>
      <c r="B9" s="18"/>
      <c r="C9" s="95" t="s">
        <v>442</v>
      </c>
      <c r="D9" s="470" t="str">
        <f>Translations!$B$172</f>
        <v>Please provide a list of the aircraft types operated at the time of submission of this monitoring plan.</v>
      </c>
      <c r="E9" s="470"/>
      <c r="F9" s="470"/>
      <c r="G9" s="470"/>
      <c r="H9" s="470"/>
      <c r="I9" s="470"/>
      <c r="J9" s="454"/>
      <c r="K9" s="454"/>
      <c r="L9" s="454"/>
      <c r="M9" s="454"/>
      <c r="N9" s="454"/>
      <c r="O9" s="130"/>
      <c r="P9" s="133"/>
    </row>
    <row r="10" spans="1:16" s="80" customFormat="1" ht="37.5" customHeight="1">
      <c r="A10" s="323"/>
      <c r="B10" s="63" t="str">
        <f>Translations!$B$102</f>
        <v>
</v>
      </c>
      <c r="C10" s="95"/>
      <c r="D10" s="482"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482"/>
      <c r="F10" s="482"/>
      <c r="G10" s="482"/>
      <c r="H10" s="482"/>
      <c r="I10" s="482"/>
      <c r="J10" s="454"/>
      <c r="K10" s="454"/>
      <c r="L10" s="454"/>
      <c r="M10" s="454"/>
      <c r="N10" s="454"/>
      <c r="O10" s="130"/>
      <c r="P10" s="133"/>
    </row>
    <row r="11" spans="1:16" s="80" customFormat="1" ht="25.5">
      <c r="A11" s="323"/>
      <c r="B11" s="63" t="str">
        <f>Translations!$B$102</f>
        <v>
</v>
      </c>
      <c r="C11" s="95"/>
      <c r="D11" s="482"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482"/>
      <c r="F11" s="482"/>
      <c r="G11" s="482"/>
      <c r="H11" s="482"/>
      <c r="I11" s="482"/>
      <c r="J11" s="454"/>
      <c r="K11" s="454"/>
      <c r="L11" s="454"/>
      <c r="M11" s="454"/>
      <c r="N11" s="454"/>
      <c r="O11" s="130"/>
      <c r="P11" s="133"/>
    </row>
    <row r="12" spans="1:16" s="80" customFormat="1" ht="42" customHeight="1">
      <c r="A12" s="323"/>
      <c r="B12" s="63" t="str">
        <f>Translations!$B$102</f>
        <v>
</v>
      </c>
      <c r="C12" s="95"/>
      <c r="D12" s="494" t="str">
        <f>Translations!$B$789</f>
        <v>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v>
      </c>
      <c r="E12" s="494"/>
      <c r="F12" s="494"/>
      <c r="G12" s="494"/>
      <c r="H12" s="494"/>
      <c r="I12" s="494"/>
      <c r="J12" s="385"/>
      <c r="K12" s="385"/>
      <c r="L12" s="385"/>
      <c r="M12" s="385"/>
      <c r="N12" s="385"/>
      <c r="O12" s="130"/>
      <c r="P12" s="133"/>
    </row>
    <row r="13" spans="1:16" s="18" customFormat="1" ht="3.75" customHeight="1">
      <c r="A13" s="322"/>
      <c r="C13" s="95"/>
      <c r="D13" s="94"/>
      <c r="G13" s="110"/>
      <c r="H13" s="110"/>
      <c r="O13" s="136"/>
      <c r="P13" s="91"/>
    </row>
    <row r="14" spans="1:16" s="18" customFormat="1" ht="12.75">
      <c r="A14" s="322"/>
      <c r="C14" s="95"/>
      <c r="D14" s="94" t="str">
        <f>Translations!$B$177</f>
        <v>Date of submission of monitoring plan:</v>
      </c>
      <c r="H14" s="495"/>
      <c r="I14" s="496"/>
      <c r="O14" s="136"/>
      <c r="P14" s="91"/>
    </row>
    <row r="15" spans="1:16" s="18" customFormat="1" ht="3.75" customHeight="1">
      <c r="A15" s="322"/>
      <c r="C15" s="95"/>
      <c r="D15" s="94"/>
      <c r="G15" s="110"/>
      <c r="H15" s="110"/>
      <c r="O15" s="136"/>
      <c r="P15" s="91"/>
    </row>
    <row r="16" spans="1:16" s="80" customFormat="1" ht="38.25" customHeight="1">
      <c r="A16" s="323"/>
      <c r="B16" s="63" t="str">
        <f>Translations!$B$102</f>
        <v>
</v>
      </c>
      <c r="C16" s="95"/>
      <c r="D16" s="501" t="str">
        <f>Translations!$B$790</f>
        <v>Generic aircraft type 
(ICAO aircraft type designator)</v>
      </c>
      <c r="E16" s="501"/>
      <c r="F16" s="502"/>
      <c r="G16" s="502"/>
      <c r="H16" s="501" t="str">
        <f>Translations!$B$791</f>
        <v>Sub-type (optional input)</v>
      </c>
      <c r="I16" s="501"/>
      <c r="J16" s="502"/>
      <c r="K16" s="502"/>
      <c r="L16" s="501" t="str">
        <f>Translations!$B$792</f>
        <v>Number of aircraft operated at time of submission</v>
      </c>
      <c r="M16" s="501"/>
      <c r="N16" s="502"/>
      <c r="O16" s="130"/>
      <c r="P16" s="101"/>
    </row>
    <row r="17" spans="1:16" s="80" customFormat="1" ht="15.75">
      <c r="A17" s="323"/>
      <c r="B17" s="18"/>
      <c r="C17" s="95"/>
      <c r="D17" s="480"/>
      <c r="E17" s="480"/>
      <c r="F17" s="481"/>
      <c r="G17" s="481"/>
      <c r="H17" s="480"/>
      <c r="I17" s="480"/>
      <c r="J17" s="481"/>
      <c r="K17" s="481"/>
      <c r="L17" s="499"/>
      <c r="M17" s="499"/>
      <c r="N17" s="500"/>
      <c r="O17" s="130"/>
      <c r="P17" s="101"/>
    </row>
    <row r="18" spans="1:16" s="80" customFormat="1" ht="15.75">
      <c r="A18" s="323"/>
      <c r="B18" s="18"/>
      <c r="C18" s="95"/>
      <c r="D18" s="480"/>
      <c r="E18" s="480"/>
      <c r="F18" s="481"/>
      <c r="G18" s="481"/>
      <c r="H18" s="480"/>
      <c r="I18" s="480"/>
      <c r="J18" s="481"/>
      <c r="K18" s="481"/>
      <c r="L18" s="499"/>
      <c r="M18" s="499"/>
      <c r="N18" s="500"/>
      <c r="O18" s="130"/>
      <c r="P18" s="101"/>
    </row>
    <row r="19" spans="1:16" s="80" customFormat="1" ht="15.75">
      <c r="A19" s="323"/>
      <c r="B19" s="18"/>
      <c r="C19" s="95"/>
      <c r="D19" s="480"/>
      <c r="E19" s="480"/>
      <c r="F19" s="481"/>
      <c r="G19" s="481"/>
      <c r="H19" s="480"/>
      <c r="I19" s="480"/>
      <c r="J19" s="481"/>
      <c r="K19" s="481"/>
      <c r="L19" s="499"/>
      <c r="M19" s="499"/>
      <c r="N19" s="500"/>
      <c r="O19" s="130"/>
      <c r="P19" s="101"/>
    </row>
    <row r="20" spans="1:16" s="80" customFormat="1" ht="15.75">
      <c r="A20" s="323"/>
      <c r="B20" s="18"/>
      <c r="C20" s="95"/>
      <c r="D20" s="480"/>
      <c r="E20" s="480"/>
      <c r="F20" s="481"/>
      <c r="G20" s="481"/>
      <c r="H20" s="480"/>
      <c r="I20" s="480"/>
      <c r="J20" s="481"/>
      <c r="K20" s="481"/>
      <c r="L20" s="499"/>
      <c r="M20" s="499"/>
      <c r="N20" s="500"/>
      <c r="O20" s="130"/>
      <c r="P20" s="101"/>
    </row>
    <row r="21" spans="1:16" s="80" customFormat="1" ht="15.75">
      <c r="A21" s="323"/>
      <c r="B21" s="18"/>
      <c r="C21" s="95"/>
      <c r="D21" s="480"/>
      <c r="E21" s="480"/>
      <c r="F21" s="481"/>
      <c r="G21" s="481"/>
      <c r="H21" s="480"/>
      <c r="I21" s="480"/>
      <c r="J21" s="481"/>
      <c r="K21" s="481"/>
      <c r="L21" s="499"/>
      <c r="M21" s="499"/>
      <c r="N21" s="500"/>
      <c r="O21" s="130"/>
      <c r="P21" s="101"/>
    </row>
    <row r="22" spans="1:16" s="80" customFormat="1" ht="15.75">
      <c r="A22" s="323"/>
      <c r="B22" s="18"/>
      <c r="C22" s="95"/>
      <c r="D22" s="480"/>
      <c r="E22" s="480"/>
      <c r="F22" s="481"/>
      <c r="G22" s="481"/>
      <c r="H22" s="480"/>
      <c r="I22" s="480"/>
      <c r="J22" s="481"/>
      <c r="K22" s="481"/>
      <c r="L22" s="499"/>
      <c r="M22" s="499"/>
      <c r="N22" s="500"/>
      <c r="O22" s="130"/>
      <c r="P22" s="101"/>
    </row>
    <row r="23" spans="1:16" s="80" customFormat="1" ht="15.75">
      <c r="A23" s="323"/>
      <c r="B23" s="18"/>
      <c r="C23" s="95"/>
      <c r="D23" s="480"/>
      <c r="E23" s="480"/>
      <c r="F23" s="481"/>
      <c r="G23" s="481"/>
      <c r="H23" s="480"/>
      <c r="I23" s="480"/>
      <c r="J23" s="481"/>
      <c r="K23" s="481"/>
      <c r="L23" s="499"/>
      <c r="M23" s="499"/>
      <c r="N23" s="500"/>
      <c r="O23" s="130"/>
      <c r="P23" s="101"/>
    </row>
    <row r="24" spans="1:16" s="80" customFormat="1" ht="15.75">
      <c r="A24" s="323"/>
      <c r="B24" s="18"/>
      <c r="C24" s="95"/>
      <c r="D24" s="480"/>
      <c r="E24" s="480"/>
      <c r="F24" s="481"/>
      <c r="G24" s="481"/>
      <c r="H24" s="480"/>
      <c r="I24" s="480"/>
      <c r="J24" s="481"/>
      <c r="K24" s="481"/>
      <c r="L24" s="499"/>
      <c r="M24" s="499"/>
      <c r="N24" s="500"/>
      <c r="O24" s="130"/>
      <c r="P24" s="101"/>
    </row>
    <row r="25" spans="1:16" s="80" customFormat="1" ht="15.75">
      <c r="A25" s="323"/>
      <c r="B25" s="18"/>
      <c r="C25" s="95"/>
      <c r="D25" s="480"/>
      <c r="E25" s="480"/>
      <c r="F25" s="481"/>
      <c r="G25" s="481"/>
      <c r="H25" s="480"/>
      <c r="I25" s="480"/>
      <c r="J25" s="481"/>
      <c r="K25" s="481"/>
      <c r="L25" s="499"/>
      <c r="M25" s="499"/>
      <c r="N25" s="500"/>
      <c r="O25" s="130"/>
      <c r="P25" s="101"/>
    </row>
    <row r="26" spans="1:16" s="80" customFormat="1" ht="15.75">
      <c r="A26" s="323"/>
      <c r="B26" s="18"/>
      <c r="C26" s="95"/>
      <c r="D26" s="480"/>
      <c r="E26" s="480"/>
      <c r="F26" s="481"/>
      <c r="G26" s="481"/>
      <c r="H26" s="480"/>
      <c r="I26" s="480"/>
      <c r="J26" s="481"/>
      <c r="K26" s="481"/>
      <c r="L26" s="499"/>
      <c r="M26" s="499"/>
      <c r="N26" s="500"/>
      <c r="O26" s="130"/>
      <c r="P26" s="101"/>
    </row>
    <row r="27" spans="1:16" s="18" customFormat="1" ht="38.25" customHeight="1">
      <c r="A27" s="322"/>
      <c r="C27" s="95"/>
      <c r="D27" s="4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7" s="497"/>
      <c r="F27" s="497"/>
      <c r="G27" s="497"/>
      <c r="H27" s="497"/>
      <c r="I27" s="497"/>
      <c r="J27" s="498"/>
      <c r="K27" s="498"/>
      <c r="L27" s="498"/>
      <c r="M27" s="498"/>
      <c r="N27" s="498"/>
      <c r="O27" s="137"/>
      <c r="P27" s="91"/>
    </row>
    <row r="28" spans="1:16" s="18" customFormat="1" ht="12.75">
      <c r="A28" s="322"/>
      <c r="C28" s="95"/>
      <c r="D28" s="491" t="str">
        <f>Translations!$B$187</f>
        <v>Only in case of very large fleets you should provide the list as a separate sheet in this file.</v>
      </c>
      <c r="E28" s="491"/>
      <c r="F28" s="491"/>
      <c r="G28" s="491"/>
      <c r="H28" s="491"/>
      <c r="I28" s="491"/>
      <c r="J28" s="492"/>
      <c r="K28" s="492"/>
      <c r="L28" s="492"/>
      <c r="M28" s="492"/>
      <c r="N28" s="492"/>
      <c r="O28" s="137"/>
      <c r="P28" s="91"/>
    </row>
    <row r="29" spans="1:16" s="80" customFormat="1" ht="15.75">
      <c r="A29" s="323"/>
      <c r="B29" s="18"/>
      <c r="C29" s="95"/>
      <c r="D29" s="138"/>
      <c r="E29" s="138"/>
      <c r="F29" s="138"/>
      <c r="G29" s="138"/>
      <c r="H29" s="138"/>
      <c r="I29" s="138"/>
      <c r="J29" s="138"/>
      <c r="K29" s="138"/>
      <c r="L29" s="138"/>
      <c r="M29" s="138"/>
      <c r="N29" s="138"/>
      <c r="O29" s="130"/>
      <c r="P29" s="133"/>
    </row>
    <row r="30" spans="1:16" s="80" customFormat="1" ht="15.75" customHeight="1">
      <c r="A30" s="323"/>
      <c r="B30" s="18"/>
      <c r="C30" s="95" t="s">
        <v>445</v>
      </c>
      <c r="D30" s="470" t="str">
        <f>Translations!$B$188</f>
        <v>Please provide an indicative list of additional aircraft types expected to be used.</v>
      </c>
      <c r="E30" s="470"/>
      <c r="F30" s="470"/>
      <c r="G30" s="470"/>
      <c r="H30" s="470"/>
      <c r="I30" s="470"/>
      <c r="J30" s="454"/>
      <c r="K30" s="454"/>
      <c r="L30" s="454"/>
      <c r="M30" s="454"/>
      <c r="N30" s="454"/>
      <c r="O30" s="130"/>
      <c r="P30" s="133"/>
    </row>
    <row r="31" spans="1:16" s="80" customFormat="1" ht="26.25" customHeight="1">
      <c r="A31" s="323"/>
      <c r="B31" s="63" t="str">
        <f>Translations!$B$102</f>
        <v>
</v>
      </c>
      <c r="C31" s="95"/>
      <c r="D31" s="489" t="str">
        <f>Translations!$B$189</f>
        <v>Please note that this list should not include any of the aircraft listed in table 4(a) above.  Where available, please also provide an estimated number of aircraft per type, either as a number or an indicative range. </v>
      </c>
      <c r="E31" s="489"/>
      <c r="F31" s="489"/>
      <c r="G31" s="489"/>
      <c r="H31" s="489"/>
      <c r="I31" s="489"/>
      <c r="J31" s="490"/>
      <c r="K31" s="490"/>
      <c r="L31" s="490"/>
      <c r="M31" s="490"/>
      <c r="N31" s="490"/>
      <c r="O31" s="130"/>
      <c r="P31" s="133"/>
    </row>
    <row r="32" spans="1:16" s="80" customFormat="1" ht="38.25" customHeight="1">
      <c r="A32" s="323"/>
      <c r="B32" s="63" t="str">
        <f>Translations!$B$102</f>
        <v>
</v>
      </c>
      <c r="C32" s="95"/>
      <c r="D32" s="501" t="str">
        <f>Translations!$B$790</f>
        <v>Generic aircraft type 
(ICAO aircraft type designator)</v>
      </c>
      <c r="E32" s="501"/>
      <c r="F32" s="502"/>
      <c r="G32" s="502"/>
      <c r="H32" s="501" t="str">
        <f>Translations!$B$791</f>
        <v>Sub-type (optional input)</v>
      </c>
      <c r="I32" s="501"/>
      <c r="J32" s="502"/>
      <c r="K32" s="502"/>
      <c r="L32" s="501" t="str">
        <f>Translations!$B$793</f>
        <v>Estimated number of aircraft to be operated</v>
      </c>
      <c r="M32" s="501"/>
      <c r="N32" s="502"/>
      <c r="O32" s="130"/>
      <c r="P32" s="101"/>
    </row>
    <row r="33" spans="1:16" s="80" customFormat="1" ht="15.75">
      <c r="A33" s="323"/>
      <c r="B33" s="18"/>
      <c r="C33" s="95"/>
      <c r="D33" s="480"/>
      <c r="E33" s="480"/>
      <c r="F33" s="481"/>
      <c r="G33" s="481"/>
      <c r="H33" s="480"/>
      <c r="I33" s="480"/>
      <c r="J33" s="481"/>
      <c r="K33" s="481"/>
      <c r="L33" s="499"/>
      <c r="M33" s="499"/>
      <c r="N33" s="500"/>
      <c r="O33" s="130"/>
      <c r="P33" s="101"/>
    </row>
    <row r="34" spans="1:16" s="80" customFormat="1" ht="15.75">
      <c r="A34" s="323"/>
      <c r="B34" s="18"/>
      <c r="C34" s="95"/>
      <c r="D34" s="480"/>
      <c r="E34" s="480"/>
      <c r="F34" s="481"/>
      <c r="G34" s="481"/>
      <c r="H34" s="480"/>
      <c r="I34" s="480"/>
      <c r="J34" s="481"/>
      <c r="K34" s="481"/>
      <c r="L34" s="499"/>
      <c r="M34" s="499"/>
      <c r="N34" s="500"/>
      <c r="O34" s="130"/>
      <c r="P34" s="101"/>
    </row>
    <row r="35" spans="1:16" s="80" customFormat="1" ht="15.75">
      <c r="A35" s="323"/>
      <c r="B35" s="18"/>
      <c r="C35" s="95"/>
      <c r="D35" s="480"/>
      <c r="E35" s="480"/>
      <c r="F35" s="481"/>
      <c r="G35" s="481"/>
      <c r="H35" s="480"/>
      <c r="I35" s="480"/>
      <c r="J35" s="481"/>
      <c r="K35" s="481"/>
      <c r="L35" s="499"/>
      <c r="M35" s="499"/>
      <c r="N35" s="500"/>
      <c r="O35" s="130"/>
      <c r="P35" s="101"/>
    </row>
    <row r="36" spans="1:16" s="80" customFormat="1" ht="15.75">
      <c r="A36" s="323"/>
      <c r="B36" s="18"/>
      <c r="C36" s="95"/>
      <c r="D36" s="480"/>
      <c r="E36" s="480"/>
      <c r="F36" s="481"/>
      <c r="G36" s="481"/>
      <c r="H36" s="480"/>
      <c r="I36" s="480"/>
      <c r="J36" s="481"/>
      <c r="K36" s="481"/>
      <c r="L36" s="499"/>
      <c r="M36" s="499"/>
      <c r="N36" s="500"/>
      <c r="O36" s="130"/>
      <c r="P36" s="101"/>
    </row>
    <row r="37" spans="1:16" s="80" customFormat="1" ht="15.75">
      <c r="A37" s="323"/>
      <c r="B37" s="18"/>
      <c r="C37" s="95"/>
      <c r="D37" s="480"/>
      <c r="E37" s="480"/>
      <c r="F37" s="481"/>
      <c r="G37" s="481"/>
      <c r="H37" s="480"/>
      <c r="I37" s="480"/>
      <c r="J37" s="481"/>
      <c r="K37" s="481"/>
      <c r="L37" s="499"/>
      <c r="M37" s="499"/>
      <c r="N37" s="500"/>
      <c r="O37" s="130"/>
      <c r="P37" s="101"/>
    </row>
    <row r="38" spans="1:16" s="80" customFormat="1" ht="15.75">
      <c r="A38" s="323"/>
      <c r="B38" s="18"/>
      <c r="C38" s="95"/>
      <c r="D38" s="480"/>
      <c r="E38" s="480"/>
      <c r="F38" s="481"/>
      <c r="G38" s="481"/>
      <c r="H38" s="480"/>
      <c r="I38" s="480"/>
      <c r="J38" s="481"/>
      <c r="K38" s="481"/>
      <c r="L38" s="499"/>
      <c r="M38" s="499"/>
      <c r="N38" s="500"/>
      <c r="O38" s="130"/>
      <c r="P38" s="101"/>
    </row>
    <row r="39" spans="1:16" s="80" customFormat="1" ht="15.75">
      <c r="A39" s="323"/>
      <c r="B39" s="18"/>
      <c r="C39" s="95"/>
      <c r="D39" s="480"/>
      <c r="E39" s="480"/>
      <c r="F39" s="481"/>
      <c r="G39" s="481"/>
      <c r="H39" s="480"/>
      <c r="I39" s="480"/>
      <c r="J39" s="481"/>
      <c r="K39" s="481"/>
      <c r="L39" s="499"/>
      <c r="M39" s="499"/>
      <c r="N39" s="500"/>
      <c r="O39" s="130"/>
      <c r="P39" s="101"/>
    </row>
    <row r="40" spans="1:16" s="80" customFormat="1" ht="15.75">
      <c r="A40" s="323"/>
      <c r="B40" s="18"/>
      <c r="C40" s="95"/>
      <c r="D40" s="480"/>
      <c r="E40" s="480"/>
      <c r="F40" s="481"/>
      <c r="G40" s="481"/>
      <c r="H40" s="480"/>
      <c r="I40" s="480"/>
      <c r="J40" s="481"/>
      <c r="K40" s="481"/>
      <c r="L40" s="499"/>
      <c r="M40" s="499"/>
      <c r="N40" s="500"/>
      <c r="O40" s="130"/>
      <c r="P40" s="101"/>
    </row>
    <row r="41" spans="1:16" s="80" customFormat="1" ht="15.75">
      <c r="A41" s="323"/>
      <c r="B41" s="18"/>
      <c r="C41" s="95"/>
      <c r="D41" s="480"/>
      <c r="E41" s="480"/>
      <c r="F41" s="481"/>
      <c r="G41" s="481"/>
      <c r="H41" s="480"/>
      <c r="I41" s="480"/>
      <c r="J41" s="481"/>
      <c r="K41" s="481"/>
      <c r="L41" s="499"/>
      <c r="M41" s="499"/>
      <c r="N41" s="500"/>
      <c r="O41" s="130"/>
      <c r="P41" s="101"/>
    </row>
    <row r="42" spans="1:16" s="80" customFormat="1" ht="15.75">
      <c r="A42" s="323"/>
      <c r="B42" s="18"/>
      <c r="C42" s="95"/>
      <c r="D42" s="480"/>
      <c r="E42" s="480"/>
      <c r="F42" s="481"/>
      <c r="G42" s="481"/>
      <c r="H42" s="480"/>
      <c r="I42" s="480"/>
      <c r="J42" s="481"/>
      <c r="K42" s="481"/>
      <c r="L42" s="499"/>
      <c r="M42" s="499"/>
      <c r="N42" s="500"/>
      <c r="O42" s="130"/>
      <c r="P42" s="101"/>
    </row>
    <row r="43" spans="1:16" s="18" customFormat="1" ht="38.25" customHeight="1">
      <c r="A43" s="322"/>
      <c r="C43" s="95"/>
      <c r="D43" s="49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3" s="497"/>
      <c r="F43" s="497"/>
      <c r="G43" s="497"/>
      <c r="H43" s="497"/>
      <c r="I43" s="497"/>
      <c r="J43" s="498"/>
      <c r="K43" s="498"/>
      <c r="L43" s="498"/>
      <c r="M43" s="498"/>
      <c r="N43" s="498"/>
      <c r="O43" s="137"/>
      <c r="P43" s="91"/>
    </row>
    <row r="44" spans="1:16" s="18" customFormat="1" ht="12.75">
      <c r="A44" s="322"/>
      <c r="C44" s="95"/>
      <c r="D44" s="491" t="str">
        <f>Translations!$B$187</f>
        <v>Only in case of very large fleets you should provide the list as a separate sheet in this file.</v>
      </c>
      <c r="E44" s="491"/>
      <c r="F44" s="491"/>
      <c r="G44" s="491"/>
      <c r="H44" s="491"/>
      <c r="I44" s="491"/>
      <c r="J44" s="492"/>
      <c r="K44" s="492"/>
      <c r="L44" s="492"/>
      <c r="M44" s="492"/>
      <c r="N44" s="492"/>
      <c r="O44" s="137"/>
      <c r="P44" s="91"/>
    </row>
    <row r="45" spans="1:16" s="80" customFormat="1" ht="4.5" customHeight="1">
      <c r="A45" s="323"/>
      <c r="C45" s="130"/>
      <c r="D45" s="130"/>
      <c r="E45" s="130"/>
      <c r="F45" s="130"/>
      <c r="G45" s="130"/>
      <c r="H45" s="130"/>
      <c r="I45" s="130"/>
      <c r="J45" s="130"/>
      <c r="K45" s="130"/>
      <c r="L45" s="130"/>
      <c r="M45" s="130"/>
      <c r="N45" s="130"/>
      <c r="O45" s="130"/>
      <c r="P45" s="133"/>
    </row>
    <row r="46" spans="1:16" s="132" customFormat="1" ht="12.75">
      <c r="A46" s="324"/>
      <c r="C46" s="139"/>
      <c r="D46" s="488" t="str">
        <f>Translations!$B$191</f>
        <v>&lt;&lt;&lt; If you have chosen the t-km monitoring plan, click here to continue with section 4(f). &gt;&gt;&gt;</v>
      </c>
      <c r="E46" s="447"/>
      <c r="F46" s="447"/>
      <c r="G46" s="447"/>
      <c r="H46" s="447"/>
      <c r="I46" s="447"/>
      <c r="J46" s="448"/>
      <c r="K46" s="448"/>
      <c r="L46" s="448"/>
      <c r="M46" s="448"/>
      <c r="N46" s="448"/>
      <c r="O46" s="139"/>
      <c r="P46" s="140"/>
    </row>
    <row r="47" spans="1:16" s="80" customFormat="1" ht="12.75" customHeight="1">
      <c r="A47" s="323"/>
      <c r="C47" s="130"/>
      <c r="D47" s="130"/>
      <c r="E47" s="130"/>
      <c r="F47" s="130"/>
      <c r="G47" s="130"/>
      <c r="H47" s="130"/>
      <c r="I47" s="130"/>
      <c r="J47" s="130"/>
      <c r="K47" s="130"/>
      <c r="L47" s="130"/>
      <c r="M47" s="130"/>
      <c r="N47" s="130"/>
      <c r="O47" s="130"/>
      <c r="P47" s="133"/>
    </row>
    <row r="48" spans="1:16" s="18" customFormat="1" ht="25.5">
      <c r="A48" s="322"/>
      <c r="B48" s="63" t="str">
        <f>Translations!$B$102</f>
        <v>
</v>
      </c>
      <c r="C48" s="95" t="s">
        <v>467</v>
      </c>
      <c r="D48" s="470" t="str">
        <f>Translations!$B$192</f>
        <v>Please provide details about the systems, procedures and responsibilities used to track the completeness of the list of emission sources (aircraft used) over the monitoring year.</v>
      </c>
      <c r="E48" s="470"/>
      <c r="F48" s="470"/>
      <c r="G48" s="470"/>
      <c r="H48" s="470"/>
      <c r="I48" s="470"/>
      <c r="J48" s="454"/>
      <c r="K48" s="454"/>
      <c r="L48" s="454"/>
      <c r="M48" s="454"/>
      <c r="N48" s="454"/>
      <c r="O48" s="74"/>
      <c r="P48" s="91"/>
    </row>
    <row r="49" spans="1:16" s="18" customFormat="1" ht="25.5">
      <c r="A49" s="322"/>
      <c r="B49" s="63" t="str">
        <f>Translations!$B$102</f>
        <v>
</v>
      </c>
      <c r="C49" s="95"/>
      <c r="D49" s="446" t="str">
        <f>Translations!$B$193</f>
        <v>The items specified below should ensure the completeness of monitoring and reporting of the emissions of all aircraft used during the monitoring year, including owned aircraft, as well as leased-in aircraft.</v>
      </c>
      <c r="E49" s="446"/>
      <c r="F49" s="446"/>
      <c r="G49" s="446"/>
      <c r="H49" s="446"/>
      <c r="I49" s="446"/>
      <c r="J49" s="454"/>
      <c r="K49" s="454"/>
      <c r="L49" s="454"/>
      <c r="M49" s="454"/>
      <c r="N49" s="454"/>
      <c r="O49" s="74"/>
      <c r="P49" s="91"/>
    </row>
    <row r="50" spans="1:16" s="18" customFormat="1" ht="12.75" customHeight="1">
      <c r="A50" s="322"/>
      <c r="C50" s="141"/>
      <c r="D50" s="474" t="str">
        <f>Translations!$B$194</f>
        <v>Title of procedure</v>
      </c>
      <c r="E50" s="475"/>
      <c r="F50" s="472"/>
      <c r="G50" s="472"/>
      <c r="H50" s="472"/>
      <c r="I50" s="472"/>
      <c r="J50" s="473"/>
      <c r="K50" s="473"/>
      <c r="L50" s="473"/>
      <c r="M50" s="473"/>
      <c r="N50" s="473"/>
      <c r="O50" s="74"/>
      <c r="P50" s="91"/>
    </row>
    <row r="51" spans="1:16" s="18" customFormat="1" ht="12.75" customHeight="1">
      <c r="A51" s="322"/>
      <c r="C51" s="141"/>
      <c r="D51" s="474" t="str">
        <f>Translations!$B$195</f>
        <v>Reference for procedure</v>
      </c>
      <c r="E51" s="475"/>
      <c r="F51" s="472"/>
      <c r="G51" s="472"/>
      <c r="H51" s="472"/>
      <c r="I51" s="472"/>
      <c r="J51" s="473"/>
      <c r="K51" s="473"/>
      <c r="L51" s="473"/>
      <c r="M51" s="473"/>
      <c r="N51" s="473"/>
      <c r="O51" s="74"/>
      <c r="P51" s="91"/>
    </row>
    <row r="52" spans="1:16" s="18" customFormat="1" ht="63.75">
      <c r="A52" s="322"/>
      <c r="B52" s="63" t="str">
        <f>Translations!$B$196</f>
        <v>
</v>
      </c>
      <c r="C52" s="141"/>
      <c r="D52" s="474" t="str">
        <f>Translations!$B$197</f>
        <v>Brief description of procedure</v>
      </c>
      <c r="E52" s="475"/>
      <c r="F52" s="472"/>
      <c r="G52" s="472"/>
      <c r="H52" s="472"/>
      <c r="I52" s="472"/>
      <c r="J52" s="473"/>
      <c r="K52" s="473"/>
      <c r="L52" s="473"/>
      <c r="M52" s="473"/>
      <c r="N52" s="473"/>
      <c r="O52" s="74"/>
      <c r="P52" s="91"/>
    </row>
    <row r="53" spans="1:16" s="18" customFormat="1" ht="38.25" customHeight="1">
      <c r="A53" s="322"/>
      <c r="B53" s="63" t="str">
        <f>Translations!$B$102</f>
        <v>
</v>
      </c>
      <c r="C53" s="141"/>
      <c r="D53" s="474" t="str">
        <f>Translations!$B$198</f>
        <v>Post or department responsible for data maintenance</v>
      </c>
      <c r="E53" s="475"/>
      <c r="F53" s="472"/>
      <c r="G53" s="472"/>
      <c r="H53" s="472"/>
      <c r="I53" s="472"/>
      <c r="J53" s="473"/>
      <c r="K53" s="473"/>
      <c r="L53" s="473"/>
      <c r="M53" s="473"/>
      <c r="N53" s="473"/>
      <c r="O53" s="74"/>
      <c r="P53" s="91"/>
    </row>
    <row r="54" spans="1:16" s="18" customFormat="1" ht="25.5" customHeight="1">
      <c r="A54" s="322"/>
      <c r="B54" s="63"/>
      <c r="C54" s="141"/>
      <c r="D54" s="474" t="str">
        <f>Translations!$B$199</f>
        <v>Location where records are kept</v>
      </c>
      <c r="E54" s="475"/>
      <c r="F54" s="472"/>
      <c r="G54" s="472"/>
      <c r="H54" s="472"/>
      <c r="I54" s="472"/>
      <c r="J54" s="473"/>
      <c r="K54" s="473"/>
      <c r="L54" s="473"/>
      <c r="M54" s="473"/>
      <c r="N54" s="473"/>
      <c r="O54" s="74"/>
      <c r="P54" s="91"/>
    </row>
    <row r="55" spans="1:16" s="18" customFormat="1" ht="25.5" customHeight="1">
      <c r="A55" s="322"/>
      <c r="B55" s="63" t="str">
        <f>Translations!$B$102</f>
        <v>
</v>
      </c>
      <c r="C55" s="141"/>
      <c r="D55" s="474" t="str">
        <f>Translations!$B$200</f>
        <v>Name of system used (where applicable)</v>
      </c>
      <c r="E55" s="475"/>
      <c r="F55" s="472"/>
      <c r="G55" s="472"/>
      <c r="H55" s="472"/>
      <c r="I55" s="472"/>
      <c r="J55" s="473"/>
      <c r="K55" s="473"/>
      <c r="L55" s="473"/>
      <c r="M55" s="473"/>
      <c r="N55" s="473"/>
      <c r="O55" s="74"/>
      <c r="P55" s="91"/>
    </row>
    <row r="56" spans="1:16" s="18" customFormat="1" ht="12.75">
      <c r="A56" s="322"/>
      <c r="C56" s="99"/>
      <c r="D56" s="142"/>
      <c r="E56" s="142"/>
      <c r="F56" s="143"/>
      <c r="G56" s="143"/>
      <c r="H56" s="143"/>
      <c r="I56" s="143"/>
      <c r="J56" s="143"/>
      <c r="K56" s="143"/>
      <c r="L56" s="143"/>
      <c r="M56" s="143"/>
      <c r="N56" s="143"/>
      <c r="O56" s="74"/>
      <c r="P56" s="91"/>
    </row>
    <row r="57" spans="1:16" s="18" customFormat="1" ht="25.5" customHeight="1">
      <c r="A57" s="322"/>
      <c r="B57" s="63" t="str">
        <f>Translations!$B$102</f>
        <v>
</v>
      </c>
      <c r="C57" s="211" t="s">
        <v>447</v>
      </c>
      <c r="D57" s="470" t="str">
        <f>Translations!$B$201</f>
        <v>Please provide details about the procedures to monitor the completeness of the list of flights operated under the unique designator by aerodrome pair.</v>
      </c>
      <c r="E57" s="470"/>
      <c r="F57" s="470"/>
      <c r="G57" s="470"/>
      <c r="H57" s="470"/>
      <c r="I57" s="470"/>
      <c r="J57" s="454"/>
      <c r="K57" s="454"/>
      <c r="L57" s="454"/>
      <c r="M57" s="454"/>
      <c r="N57" s="454"/>
      <c r="O57" s="144"/>
      <c r="P57" s="145"/>
    </row>
    <row r="58" spans="1:16" s="18" customFormat="1" ht="25.5" customHeight="1">
      <c r="A58" s="322"/>
      <c r="B58" s="63" t="str">
        <f>Translations!$B$102</f>
        <v>
</v>
      </c>
      <c r="C58" s="141"/>
      <c r="D58" s="476" t="str">
        <f>Translations!$B$202</f>
        <v>Please detail the procedures and systems in place to keep an updated detailed list of aerodrome pairs and flights operated during the monitoring period as well as the procedures in place to ensure completeness and non-duplication of data.</v>
      </c>
      <c r="E58" s="476"/>
      <c r="F58" s="476"/>
      <c r="G58" s="476"/>
      <c r="H58" s="476"/>
      <c r="I58" s="476"/>
      <c r="J58" s="477"/>
      <c r="K58" s="477"/>
      <c r="L58" s="477"/>
      <c r="M58" s="477"/>
      <c r="N58" s="477"/>
      <c r="O58" s="146"/>
      <c r="P58" s="147"/>
    </row>
    <row r="59" spans="1:16" s="18" customFormat="1" ht="12.75" customHeight="1">
      <c r="A59" s="322"/>
      <c r="C59" s="141"/>
      <c r="D59" s="474" t="str">
        <f>Translations!$B$194</f>
        <v>Title of procedure</v>
      </c>
      <c r="E59" s="475"/>
      <c r="F59" s="472"/>
      <c r="G59" s="472"/>
      <c r="H59" s="472"/>
      <c r="I59" s="472"/>
      <c r="J59" s="473"/>
      <c r="K59" s="473"/>
      <c r="L59" s="473"/>
      <c r="M59" s="473"/>
      <c r="N59" s="473"/>
      <c r="O59" s="74"/>
      <c r="P59" s="91"/>
    </row>
    <row r="60" spans="1:16" s="18" customFormat="1" ht="12.75" customHeight="1">
      <c r="A60" s="322"/>
      <c r="C60" s="141"/>
      <c r="D60" s="474" t="str">
        <f>Translations!$B$195</f>
        <v>Reference for procedure</v>
      </c>
      <c r="E60" s="475"/>
      <c r="F60" s="472"/>
      <c r="G60" s="472"/>
      <c r="H60" s="472"/>
      <c r="I60" s="472"/>
      <c r="J60" s="473"/>
      <c r="K60" s="473"/>
      <c r="L60" s="473"/>
      <c r="M60" s="473"/>
      <c r="N60" s="473"/>
      <c r="O60" s="74"/>
      <c r="P60" s="91"/>
    </row>
    <row r="61" spans="1:16" s="18" customFormat="1" ht="63.75">
      <c r="A61" s="322"/>
      <c r="B61" s="63" t="str">
        <f>Translations!$B$196</f>
        <v>
</v>
      </c>
      <c r="C61" s="141"/>
      <c r="D61" s="474" t="str">
        <f>Translations!$B$197</f>
        <v>Brief description of procedure</v>
      </c>
      <c r="E61" s="475"/>
      <c r="F61" s="472"/>
      <c r="G61" s="472"/>
      <c r="H61" s="472"/>
      <c r="I61" s="472"/>
      <c r="J61" s="473"/>
      <c r="K61" s="473"/>
      <c r="L61" s="473"/>
      <c r="M61" s="473"/>
      <c r="N61" s="473"/>
      <c r="O61" s="74"/>
      <c r="P61" s="91"/>
    </row>
    <row r="62" spans="1:16" s="18" customFormat="1" ht="25.5" customHeight="1">
      <c r="A62" s="322"/>
      <c r="B62" s="63" t="str">
        <f>Translations!$B$102</f>
        <v>
</v>
      </c>
      <c r="C62" s="141"/>
      <c r="D62" s="474" t="str">
        <f>Translations!$B$198</f>
        <v>Post or department responsible for data maintenance</v>
      </c>
      <c r="E62" s="475"/>
      <c r="F62" s="472"/>
      <c r="G62" s="472"/>
      <c r="H62" s="472"/>
      <c r="I62" s="472"/>
      <c r="J62" s="473"/>
      <c r="K62" s="473"/>
      <c r="L62" s="473"/>
      <c r="M62" s="473"/>
      <c r="N62" s="473"/>
      <c r="O62" s="74"/>
      <c r="P62" s="91"/>
    </row>
    <row r="63" spans="1:16" s="18" customFormat="1" ht="12.75" customHeight="1">
      <c r="A63" s="322"/>
      <c r="B63" s="63"/>
      <c r="C63" s="141"/>
      <c r="D63" s="474" t="str">
        <f>Translations!$B$199</f>
        <v>Location where records are kept</v>
      </c>
      <c r="E63" s="475"/>
      <c r="F63" s="472"/>
      <c r="G63" s="472"/>
      <c r="H63" s="472"/>
      <c r="I63" s="472"/>
      <c r="J63" s="473"/>
      <c r="K63" s="473"/>
      <c r="L63" s="473"/>
      <c r="M63" s="473"/>
      <c r="N63" s="473"/>
      <c r="O63" s="74"/>
      <c r="P63" s="91"/>
    </row>
    <row r="64" spans="1:16" s="18" customFormat="1" ht="25.5" customHeight="1">
      <c r="A64" s="322"/>
      <c r="B64" s="63" t="str">
        <f>Translations!$B$102</f>
        <v>
</v>
      </c>
      <c r="C64" s="141"/>
      <c r="D64" s="474" t="str">
        <f>Translations!$B$200</f>
        <v>Name of system used (where applicable)</v>
      </c>
      <c r="E64" s="475"/>
      <c r="F64" s="472"/>
      <c r="G64" s="472"/>
      <c r="H64" s="472"/>
      <c r="I64" s="472"/>
      <c r="J64" s="473"/>
      <c r="K64" s="473"/>
      <c r="L64" s="473"/>
      <c r="M64" s="473"/>
      <c r="N64" s="473"/>
      <c r="O64" s="74"/>
      <c r="P64" s="91"/>
    </row>
    <row r="65" spans="1:16" s="18" customFormat="1" ht="12.75">
      <c r="A65" s="322"/>
      <c r="C65" s="141"/>
      <c r="D65" s="148"/>
      <c r="E65" s="148"/>
      <c r="F65" s="148"/>
      <c r="G65" s="148"/>
      <c r="H65" s="148"/>
      <c r="I65" s="148"/>
      <c r="J65" s="148"/>
      <c r="K65" s="148"/>
      <c r="L65" s="148"/>
      <c r="M65" s="148"/>
      <c r="N65" s="148"/>
      <c r="O65" s="146"/>
      <c r="P65" s="149"/>
    </row>
    <row r="66" spans="1:16" s="18" customFormat="1" ht="25.5" customHeight="1">
      <c r="A66" s="322"/>
      <c r="B66" s="63" t="str">
        <f>Translations!$B$102</f>
        <v>
</v>
      </c>
      <c r="C66" s="211" t="s">
        <v>448</v>
      </c>
      <c r="D66" s="470" t="str">
        <f>Translations!$B$203</f>
        <v>Please provide details about the procedures for determining whether flights are covered by Annex I of the Directive, ensuring completeness and avoiding double counting.</v>
      </c>
      <c r="E66" s="470"/>
      <c r="F66" s="470"/>
      <c r="G66" s="470"/>
      <c r="H66" s="470"/>
      <c r="I66" s="470"/>
      <c r="J66" s="454"/>
      <c r="K66" s="454"/>
      <c r="L66" s="454"/>
      <c r="M66" s="454"/>
      <c r="N66" s="454"/>
      <c r="O66" s="144"/>
      <c r="P66" s="145"/>
    </row>
    <row r="67" spans="1:16" s="18" customFormat="1" ht="25.5" customHeight="1">
      <c r="A67" s="322"/>
      <c r="B67" s="63" t="str">
        <f>Translations!$B$102</f>
        <v>
</v>
      </c>
      <c r="C67" s="141"/>
      <c r="D67" s="476" t="str">
        <f>Translations!$B$204</f>
        <v>Please detail the systems in place to keep an updated detailed list of flights during the monitoring period which are included/excluded from EU ETS, as well as the procedures in place to ensure completeness and non-duplication of data.</v>
      </c>
      <c r="E67" s="476"/>
      <c r="F67" s="476"/>
      <c r="G67" s="476"/>
      <c r="H67" s="476"/>
      <c r="I67" s="476"/>
      <c r="J67" s="477"/>
      <c r="K67" s="477"/>
      <c r="L67" s="477"/>
      <c r="M67" s="477"/>
      <c r="N67" s="477"/>
      <c r="O67" s="150"/>
      <c r="P67" s="147"/>
    </row>
    <row r="68" spans="1:16" s="18" customFormat="1" ht="12.75" customHeight="1">
      <c r="A68" s="322"/>
      <c r="C68" s="141"/>
      <c r="D68" s="474" t="str">
        <f>Translations!$B$194</f>
        <v>Title of procedure</v>
      </c>
      <c r="E68" s="475"/>
      <c r="F68" s="472"/>
      <c r="G68" s="472"/>
      <c r="H68" s="472"/>
      <c r="I68" s="472"/>
      <c r="J68" s="473"/>
      <c r="K68" s="473"/>
      <c r="L68" s="473"/>
      <c r="M68" s="473"/>
      <c r="N68" s="473"/>
      <c r="O68" s="74"/>
      <c r="P68" s="91"/>
    </row>
    <row r="69" spans="1:16" s="18" customFormat="1" ht="12.75" customHeight="1">
      <c r="A69" s="322"/>
      <c r="C69" s="141"/>
      <c r="D69" s="474" t="str">
        <f>Translations!$B$195</f>
        <v>Reference for procedure</v>
      </c>
      <c r="E69" s="475"/>
      <c r="F69" s="472"/>
      <c r="G69" s="472"/>
      <c r="H69" s="472"/>
      <c r="I69" s="472"/>
      <c r="J69" s="473"/>
      <c r="K69" s="473"/>
      <c r="L69" s="473"/>
      <c r="M69" s="473"/>
      <c r="N69" s="473"/>
      <c r="O69" s="74"/>
      <c r="P69" s="91"/>
    </row>
    <row r="70" spans="1:16" s="18" customFormat="1" ht="63.75">
      <c r="A70" s="322"/>
      <c r="B70" s="63" t="str">
        <f>Translations!$B$196</f>
        <v>
</v>
      </c>
      <c r="C70" s="141"/>
      <c r="D70" s="474" t="str">
        <f>Translations!$B$197</f>
        <v>Brief description of procedure</v>
      </c>
      <c r="E70" s="475"/>
      <c r="F70" s="472"/>
      <c r="G70" s="472"/>
      <c r="H70" s="472"/>
      <c r="I70" s="472"/>
      <c r="J70" s="473"/>
      <c r="K70" s="473"/>
      <c r="L70" s="473"/>
      <c r="M70" s="473"/>
      <c r="N70" s="473"/>
      <c r="O70" s="74"/>
      <c r="P70" s="91"/>
    </row>
    <row r="71" spans="1:16" s="18" customFormat="1" ht="25.5" customHeight="1">
      <c r="A71" s="322"/>
      <c r="B71" s="63" t="str">
        <f>Translations!$B$102</f>
        <v>
</v>
      </c>
      <c r="C71" s="141"/>
      <c r="D71" s="474" t="str">
        <f>Translations!$B$198</f>
        <v>Post or department responsible for data maintenance</v>
      </c>
      <c r="E71" s="475"/>
      <c r="F71" s="472"/>
      <c r="G71" s="472"/>
      <c r="H71" s="472"/>
      <c r="I71" s="472"/>
      <c r="J71" s="473"/>
      <c r="K71" s="473"/>
      <c r="L71" s="473"/>
      <c r="M71" s="473"/>
      <c r="N71" s="473"/>
      <c r="O71" s="74"/>
      <c r="P71" s="91"/>
    </row>
    <row r="72" spans="1:16" s="18" customFormat="1" ht="12.75" customHeight="1">
      <c r="A72" s="322"/>
      <c r="B72" s="63"/>
      <c r="C72" s="141"/>
      <c r="D72" s="474" t="str">
        <f>Translations!$B$199</f>
        <v>Location where records are kept</v>
      </c>
      <c r="E72" s="475"/>
      <c r="F72" s="472"/>
      <c r="G72" s="472"/>
      <c r="H72" s="472"/>
      <c r="I72" s="472"/>
      <c r="J72" s="473"/>
      <c r="K72" s="473"/>
      <c r="L72" s="473"/>
      <c r="M72" s="473"/>
      <c r="N72" s="473"/>
      <c r="O72" s="74"/>
      <c r="P72" s="91"/>
    </row>
    <row r="73" spans="1:16" s="18" customFormat="1" ht="25.5" customHeight="1">
      <c r="A73" s="322"/>
      <c r="B73" s="63" t="str">
        <f>Translations!$B$102</f>
        <v>
</v>
      </c>
      <c r="C73" s="141"/>
      <c r="D73" s="474" t="str">
        <f>Translations!$B$200</f>
        <v>Name of system used (where applicable)</v>
      </c>
      <c r="E73" s="475"/>
      <c r="F73" s="472"/>
      <c r="G73" s="472"/>
      <c r="H73" s="472"/>
      <c r="I73" s="472"/>
      <c r="J73" s="473"/>
      <c r="K73" s="473"/>
      <c r="L73" s="473"/>
      <c r="M73" s="473"/>
      <c r="N73" s="473"/>
      <c r="O73" s="74"/>
      <c r="P73" s="91"/>
    </row>
    <row r="74" spans="1:16" s="151" customFormat="1" ht="12.75">
      <c r="A74" s="325"/>
      <c r="C74" s="141"/>
      <c r="D74" s="154"/>
      <c r="E74" s="154"/>
      <c r="F74" s="154"/>
      <c r="G74" s="154"/>
      <c r="H74" s="154"/>
      <c r="I74" s="154"/>
      <c r="J74" s="154"/>
      <c r="K74" s="154"/>
      <c r="N74" s="153"/>
      <c r="P74" s="152"/>
    </row>
    <row r="75" spans="1:16" s="151" customFormat="1" ht="12.75" customHeight="1">
      <c r="A75" s="325"/>
      <c r="D75" s="478" t="str">
        <f>Translations!$B$794</f>
        <v>&lt;&lt;&lt;Click here to proceed to section 5 "Distance"&gt;&gt;&gt;</v>
      </c>
      <c r="E75" s="478"/>
      <c r="F75" s="478"/>
      <c r="G75" s="478"/>
      <c r="H75" s="478"/>
      <c r="I75" s="478"/>
      <c r="J75" s="478"/>
      <c r="K75" s="478"/>
      <c r="L75" s="479"/>
      <c r="M75" s="471"/>
      <c r="N75" s="471"/>
      <c r="P75" s="152"/>
    </row>
    <row r="78" spans="1:16" s="74" customFormat="1" ht="12.75">
      <c r="A78" s="322"/>
      <c r="C78" s="141"/>
      <c r="D78" s="156"/>
      <c r="E78" s="75"/>
      <c r="F78" s="75"/>
      <c r="G78" s="138"/>
      <c r="H78" s="138"/>
      <c r="I78" s="138"/>
      <c r="J78" s="138"/>
      <c r="K78" s="138"/>
      <c r="N78" s="54"/>
      <c r="P78" s="91"/>
    </row>
    <row r="79" spans="1:16" s="74" customFormat="1" ht="12.75">
      <c r="A79" s="322"/>
      <c r="E79" s="141"/>
      <c r="F79" s="141"/>
      <c r="G79" s="141"/>
      <c r="H79" s="141"/>
      <c r="I79" s="141"/>
      <c r="J79" s="141"/>
      <c r="N79" s="54"/>
      <c r="P79" s="91"/>
    </row>
    <row r="80" spans="1:16" s="18" customFormat="1" ht="12.75">
      <c r="A80" s="322"/>
      <c r="N80" s="127"/>
      <c r="O80" s="74"/>
      <c r="P80" s="91"/>
    </row>
    <row r="82" spans="1:16" s="18" customFormat="1" ht="12.75">
      <c r="A82" s="322"/>
      <c r="N82" s="127"/>
      <c r="O82" s="74"/>
      <c r="P82" s="91"/>
    </row>
    <row r="83" ht="12.75">
      <c r="O83" s="74"/>
    </row>
  </sheetData>
  <sheetProtection sheet="1" objects="1" scenarios="1" formatCells="0" formatColumns="0" formatRows="0"/>
  <mergeCells count="124">
    <mergeCell ref="L32:N32"/>
    <mergeCell ref="H41:K41"/>
    <mergeCell ref="L41:N41"/>
    <mergeCell ref="D42:G42"/>
    <mergeCell ref="H42:K42"/>
    <mergeCell ref="L42:N42"/>
    <mergeCell ref="H39:K39"/>
    <mergeCell ref="L39:N39"/>
    <mergeCell ref="D40:G40"/>
    <mergeCell ref="H40:K40"/>
    <mergeCell ref="L40:N40"/>
    <mergeCell ref="H37:K37"/>
    <mergeCell ref="L37:N37"/>
    <mergeCell ref="D38:G38"/>
    <mergeCell ref="H38:K38"/>
    <mergeCell ref="L38:N38"/>
    <mergeCell ref="D39:G39"/>
    <mergeCell ref="D37:G37"/>
    <mergeCell ref="H35:K35"/>
    <mergeCell ref="L35:N35"/>
    <mergeCell ref="D36:G36"/>
    <mergeCell ref="H36:K36"/>
    <mergeCell ref="L36:N36"/>
    <mergeCell ref="L33:N33"/>
    <mergeCell ref="D34:G34"/>
    <mergeCell ref="H34:K34"/>
    <mergeCell ref="L34:N34"/>
    <mergeCell ref="D25:G25"/>
    <mergeCell ref="D26:G26"/>
    <mergeCell ref="D33:G33"/>
    <mergeCell ref="D32:G32"/>
    <mergeCell ref="D20:G20"/>
    <mergeCell ref="D21:G21"/>
    <mergeCell ref="D22:G22"/>
    <mergeCell ref="D23:G23"/>
    <mergeCell ref="D27:N27"/>
    <mergeCell ref="H32:K32"/>
    <mergeCell ref="D16:G16"/>
    <mergeCell ref="D17:G17"/>
    <mergeCell ref="D18:G18"/>
    <mergeCell ref="D19:G19"/>
    <mergeCell ref="H23:K23"/>
    <mergeCell ref="H24:K24"/>
    <mergeCell ref="H21:K21"/>
    <mergeCell ref="H22:K22"/>
    <mergeCell ref="D24:G24"/>
    <mergeCell ref="H25:K25"/>
    <mergeCell ref="H26:K26"/>
    <mergeCell ref="L24:N24"/>
    <mergeCell ref="L25:N25"/>
    <mergeCell ref="L26:N26"/>
    <mergeCell ref="H16:K16"/>
    <mergeCell ref="H17:K17"/>
    <mergeCell ref="H18:K18"/>
    <mergeCell ref="H19:K19"/>
    <mergeCell ref="H20:K20"/>
    <mergeCell ref="L20:N20"/>
    <mergeCell ref="L21:N21"/>
    <mergeCell ref="L22:N22"/>
    <mergeCell ref="L23:N23"/>
    <mergeCell ref="L16:N16"/>
    <mergeCell ref="L17:N17"/>
    <mergeCell ref="L18:N18"/>
    <mergeCell ref="L19:N19"/>
    <mergeCell ref="C3:I3"/>
    <mergeCell ref="D53:E53"/>
    <mergeCell ref="D54:E54"/>
    <mergeCell ref="F53:N53"/>
    <mergeCell ref="F54:N54"/>
    <mergeCell ref="D12:N12"/>
    <mergeCell ref="H14:I14"/>
    <mergeCell ref="D50:E50"/>
    <mergeCell ref="D43:N43"/>
    <mergeCell ref="D44:N44"/>
    <mergeCell ref="D55:E55"/>
    <mergeCell ref="F55:N55"/>
    <mergeCell ref="F70:N70"/>
    <mergeCell ref="D72:E72"/>
    <mergeCell ref="D69:E69"/>
    <mergeCell ref="D70:E70"/>
    <mergeCell ref="F71:N71"/>
    <mergeCell ref="F72:N72"/>
    <mergeCell ref="D71:E71"/>
    <mergeCell ref="D68:E68"/>
    <mergeCell ref="F69:N69"/>
    <mergeCell ref="D48:N48"/>
    <mergeCell ref="D63:E63"/>
    <mergeCell ref="D62:E62"/>
    <mergeCell ref="F61:N61"/>
    <mergeCell ref="D49:N49"/>
    <mergeCell ref="D57:N57"/>
    <mergeCell ref="D58:N58"/>
    <mergeCell ref="D64:E64"/>
    <mergeCell ref="F50:N50"/>
    <mergeCell ref="D10:N10"/>
    <mergeCell ref="H33:K33"/>
    <mergeCell ref="D35:G35"/>
    <mergeCell ref="H7:N7"/>
    <mergeCell ref="D46:N46"/>
    <mergeCell ref="D9:N9"/>
    <mergeCell ref="D30:N30"/>
    <mergeCell ref="D31:N31"/>
    <mergeCell ref="D11:N11"/>
    <mergeCell ref="D28:N28"/>
    <mergeCell ref="D75:K75"/>
    <mergeCell ref="L75:N75"/>
    <mergeCell ref="D41:G41"/>
    <mergeCell ref="D66:N66"/>
    <mergeCell ref="F62:N62"/>
    <mergeCell ref="D59:E59"/>
    <mergeCell ref="D60:E60"/>
    <mergeCell ref="F59:N59"/>
    <mergeCell ref="D61:E61"/>
    <mergeCell ref="F63:N63"/>
    <mergeCell ref="F73:N73"/>
    <mergeCell ref="D73:E73"/>
    <mergeCell ref="D67:N67"/>
    <mergeCell ref="F60:N60"/>
    <mergeCell ref="D51:E51"/>
    <mergeCell ref="D52:E52"/>
    <mergeCell ref="F51:N51"/>
    <mergeCell ref="F52:N52"/>
    <mergeCell ref="F64:N64"/>
    <mergeCell ref="F68:N68"/>
  </mergeCells>
  <conditionalFormatting sqref="F50:I55 F59:I64 F68:I73">
    <cfRule type="expression" priority="3" dxfId="15" stopIfTrue="1">
      <formula>(CNTR_PrimaryMP=2)</formula>
    </cfRule>
  </conditionalFormatting>
  <conditionalFormatting sqref="D46:I46">
    <cfRule type="expression" priority="16" dxfId="0" stopIfTrue="1">
      <formula>(CNTR_PrimaryMP=1)</formula>
    </cfRule>
  </conditionalFormatting>
  <hyperlinks>
    <hyperlink ref="D46:N46" location="annualCO2" display="&lt;&lt;&lt; If you have chosen the t-km monitoring plan, click here to continue with section 4(g).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4" width="11.8515625" style="100" customWidth="1"/>
    <col min="5" max="5" width="12.7109375" style="100" customWidth="1"/>
    <col min="6" max="6" width="13.8515625" style="100" customWidth="1"/>
    <col min="7" max="7" width="13.00390625" style="100" customWidth="1"/>
    <col min="8" max="8" width="12.421875" style="100" customWidth="1"/>
    <col min="9" max="9" width="10.57421875" style="100" customWidth="1"/>
    <col min="10" max="10" width="8.00390625" style="100" customWidth="1"/>
    <col min="11" max="11" width="14.8515625" style="100" customWidth="1"/>
    <col min="12" max="12" width="4.7109375" style="118" customWidth="1"/>
    <col min="13" max="13" width="10.7109375" style="327" hidden="1" customWidth="1"/>
    <col min="14" max="14" width="10.7109375" style="118" customWidth="1"/>
    <col min="15" max="16384" width="10.7109375" style="100" customWidth="1"/>
  </cols>
  <sheetData>
    <row r="1" spans="1:14" s="323" customFormat="1" ht="12.75" hidden="1">
      <c r="A1" s="323" t="s">
        <v>1030</v>
      </c>
      <c r="L1" s="327"/>
      <c r="M1" s="327" t="s">
        <v>1030</v>
      </c>
      <c r="N1" s="327"/>
    </row>
    <row r="3" spans="3:13" ht="18" customHeight="1">
      <c r="C3" s="363" t="str">
        <f>Translations!$B$795</f>
        <v>TONNE-KILOMETRE DATA PROVISION</v>
      </c>
      <c r="D3" s="363"/>
      <c r="E3" s="363"/>
      <c r="F3" s="363"/>
      <c r="G3" s="363"/>
      <c r="H3" s="363"/>
      <c r="I3" s="363"/>
      <c r="J3" s="363"/>
      <c r="K3" s="363"/>
      <c r="M3" s="328" t="s">
        <v>187</v>
      </c>
    </row>
    <row r="4" spans="3:13" ht="18" customHeight="1">
      <c r="C4" s="3"/>
      <c r="D4" s="3"/>
      <c r="E4" s="3"/>
      <c r="F4" s="3"/>
      <c r="G4" s="3"/>
      <c r="H4" s="3"/>
      <c r="I4" s="3"/>
      <c r="J4" s="3"/>
      <c r="K4" s="3"/>
      <c r="M4" s="329" t="s">
        <v>188</v>
      </c>
    </row>
    <row r="5" spans="3:13" ht="15.75">
      <c r="C5" s="115">
        <v>5</v>
      </c>
      <c r="D5" s="115" t="str">
        <f>Translations!$B$786</f>
        <v>Distance</v>
      </c>
      <c r="E5" s="115"/>
      <c r="F5" s="115"/>
      <c r="G5" s="115"/>
      <c r="H5" s="115"/>
      <c r="I5" s="115"/>
      <c r="J5" s="115"/>
      <c r="K5" s="115"/>
      <c r="L5" s="131"/>
      <c r="M5" s="330"/>
    </row>
    <row r="6" spans="3:13" ht="12.75">
      <c r="C6" s="81"/>
      <c r="D6" s="81"/>
      <c r="E6" s="81"/>
      <c r="F6" s="81"/>
      <c r="G6" s="81"/>
      <c r="H6" s="81"/>
      <c r="I6" s="81"/>
      <c r="J6" s="81"/>
      <c r="K6" s="81"/>
      <c r="L6" s="104"/>
      <c r="M6" s="331"/>
    </row>
    <row r="7" spans="2:13" ht="12.75" customHeight="1">
      <c r="B7" s="4"/>
      <c r="C7" s="95" t="s">
        <v>442</v>
      </c>
      <c r="D7" s="385" t="str">
        <f>Translations!$B$796</f>
        <v>Confirmation that aerodrome coordinates will be taken from official AIP data:</v>
      </c>
      <c r="E7" s="385"/>
      <c r="F7" s="385"/>
      <c r="G7" s="385"/>
      <c r="H7" s="385"/>
      <c r="I7" s="385"/>
      <c r="J7" s="385"/>
      <c r="K7" s="225"/>
      <c r="L7" s="104"/>
      <c r="M7" s="332">
        <f>IF(ISLOGICAL(K7),K7,"")</f>
      </c>
    </row>
    <row r="8" spans="2:13" ht="25.5" customHeight="1">
      <c r="B8" s="4"/>
      <c r="C8" s="95"/>
      <c r="D8" s="517" t="str">
        <f>Translations!$B$797</f>
        <v>Please confirm by selecting "True" that the latitude and longitude of aerodromes will be taken from aerodrome location data published in Aeronautical Information Publications (AIP) in compliance with Annex 15 of the Chicago Convention or from a source using such AIP data.</v>
      </c>
      <c r="E8" s="517"/>
      <c r="F8" s="517"/>
      <c r="G8" s="517"/>
      <c r="H8" s="517"/>
      <c r="I8" s="517"/>
      <c r="J8" s="517"/>
      <c r="K8" s="517"/>
      <c r="L8" s="104"/>
      <c r="M8" s="331"/>
    </row>
    <row r="9" spans="2:13" ht="4.5" customHeight="1">
      <c r="B9" s="4"/>
      <c r="C9" s="95"/>
      <c r="E9" s="81"/>
      <c r="F9" s="81"/>
      <c r="G9" s="81"/>
      <c r="H9" s="81"/>
      <c r="I9" s="81"/>
      <c r="J9" s="81"/>
      <c r="K9" s="81"/>
      <c r="L9" s="104"/>
      <c r="M9" s="323"/>
    </row>
    <row r="10" spans="2:13" ht="12.75">
      <c r="B10" s="4"/>
      <c r="C10" s="95" t="s">
        <v>445</v>
      </c>
      <c r="D10" s="528" t="str">
        <f>Translations!$B$798</f>
        <v>Please describe the methodology or data source used to determine Distance ( = Great Circle Distance + 95 km) between aerodrome pairs.</v>
      </c>
      <c r="E10" s="528"/>
      <c r="F10" s="528"/>
      <c r="G10" s="528"/>
      <c r="H10" s="528"/>
      <c r="I10" s="528"/>
      <c r="J10" s="528"/>
      <c r="K10" s="528"/>
      <c r="L10" s="104"/>
      <c r="M10" s="331"/>
    </row>
    <row r="11" spans="2:13" ht="12.75">
      <c r="B11" s="4"/>
      <c r="C11" s="95"/>
      <c r="D11" s="517" t="str">
        <f>Translations!$B$799</f>
        <v>Great Circle Distances must be approximated using the system referred to in Article 3.7.1.1 of Annex 15 of the Chicago Convention (World Geodetic System, WGS84)</v>
      </c>
      <c r="E11" s="517"/>
      <c r="F11" s="517"/>
      <c r="G11" s="517"/>
      <c r="H11" s="517"/>
      <c r="I11" s="517"/>
      <c r="J11" s="517"/>
      <c r="K11" s="517"/>
      <c r="L11" s="104"/>
      <c r="M11" s="331"/>
    </row>
    <row r="12" spans="2:13" ht="38.25" customHeight="1">
      <c r="B12" s="4"/>
      <c r="C12" s="95"/>
      <c r="D12" s="533"/>
      <c r="E12" s="534"/>
      <c r="F12" s="534"/>
      <c r="G12" s="534"/>
      <c r="H12" s="534"/>
      <c r="I12" s="534"/>
      <c r="J12" s="534"/>
      <c r="K12" s="535"/>
      <c r="L12" s="218"/>
      <c r="M12" s="333"/>
    </row>
    <row r="13" spans="2:13" ht="38.25" customHeight="1">
      <c r="B13" s="4"/>
      <c r="C13" s="95"/>
      <c r="D13" s="529"/>
      <c r="E13" s="530"/>
      <c r="F13" s="530"/>
      <c r="G13" s="530"/>
      <c r="H13" s="530"/>
      <c r="I13" s="530"/>
      <c r="J13" s="530"/>
      <c r="K13" s="531"/>
      <c r="L13" s="218"/>
      <c r="M13" s="333"/>
    </row>
    <row r="14" spans="3:13" ht="12.75">
      <c r="C14" s="95"/>
      <c r="D14" s="95"/>
      <c r="E14" s="81"/>
      <c r="F14" s="81"/>
      <c r="G14" s="81"/>
      <c r="H14" s="81"/>
      <c r="I14" s="81"/>
      <c r="J14" s="81"/>
      <c r="K14" s="81"/>
      <c r="L14" s="104"/>
      <c r="M14" s="331"/>
    </row>
    <row r="15" spans="2:13" ht="12.75">
      <c r="B15" s="4"/>
      <c r="C15" s="95" t="s">
        <v>191</v>
      </c>
      <c r="D15" s="385" t="str">
        <f>Translations!$B$800</f>
        <v>Please provide details about the systems and procedures you have in place to determine aerodrome location information:</v>
      </c>
      <c r="E15" s="385"/>
      <c r="F15" s="385"/>
      <c r="G15" s="385"/>
      <c r="H15" s="385"/>
      <c r="I15" s="385"/>
      <c r="J15" s="385"/>
      <c r="K15" s="385"/>
      <c r="L15" s="104"/>
      <c r="M15" s="331"/>
    </row>
    <row r="16" spans="3:13" ht="4.5" customHeight="1">
      <c r="C16" s="95"/>
      <c r="D16" s="55"/>
      <c r="E16" s="55"/>
      <c r="F16" s="55"/>
      <c r="G16" s="55"/>
      <c r="H16" s="55"/>
      <c r="I16" s="55"/>
      <c r="J16" s="55"/>
      <c r="K16" s="55"/>
      <c r="L16" s="104"/>
      <c r="M16" s="331"/>
    </row>
    <row r="17" spans="1:14" s="18" customFormat="1" ht="12.75" customHeight="1">
      <c r="A17" s="322"/>
      <c r="C17" s="141"/>
      <c r="D17" s="506" t="str">
        <f>Translations!$B$194</f>
        <v>Title of procedure</v>
      </c>
      <c r="E17" s="507"/>
      <c r="F17" s="503"/>
      <c r="G17" s="504"/>
      <c r="H17" s="504"/>
      <c r="I17" s="504"/>
      <c r="J17" s="504"/>
      <c r="K17" s="505"/>
      <c r="L17" s="219"/>
      <c r="M17" s="334"/>
      <c r="N17" s="54"/>
    </row>
    <row r="18" spans="1:14" s="18" customFormat="1" ht="12.75" customHeight="1">
      <c r="A18" s="322"/>
      <c r="C18" s="141"/>
      <c r="D18" s="506" t="str">
        <f>Translations!$B$195</f>
        <v>Reference for procedure</v>
      </c>
      <c r="E18" s="507"/>
      <c r="F18" s="503"/>
      <c r="G18" s="504"/>
      <c r="H18" s="504"/>
      <c r="I18" s="504"/>
      <c r="J18" s="504"/>
      <c r="K18" s="505"/>
      <c r="L18" s="219"/>
      <c r="M18" s="334"/>
      <c r="N18" s="54"/>
    </row>
    <row r="19" spans="1:14" s="18" customFormat="1" ht="12.75">
      <c r="A19" s="322"/>
      <c r="B19" s="63"/>
      <c r="C19" s="141"/>
      <c r="D19" s="506" t="str">
        <f>Translations!$B$197</f>
        <v>Brief description of procedure</v>
      </c>
      <c r="E19" s="507"/>
      <c r="F19" s="503"/>
      <c r="G19" s="504"/>
      <c r="H19" s="504"/>
      <c r="I19" s="504"/>
      <c r="J19" s="504"/>
      <c r="K19" s="505"/>
      <c r="L19" s="219"/>
      <c r="M19" s="334"/>
      <c r="N19" s="54"/>
    </row>
    <row r="20" spans="1:14" s="18" customFormat="1" ht="25.5" customHeight="1">
      <c r="A20" s="322"/>
      <c r="B20" s="63"/>
      <c r="C20" s="141"/>
      <c r="D20" s="506" t="str">
        <f>Translations!$B$198</f>
        <v>Post or department responsible for data maintenance</v>
      </c>
      <c r="E20" s="507"/>
      <c r="F20" s="503"/>
      <c r="G20" s="504"/>
      <c r="H20" s="504"/>
      <c r="I20" s="504"/>
      <c r="J20" s="504"/>
      <c r="K20" s="505"/>
      <c r="L20" s="219"/>
      <c r="M20" s="334"/>
      <c r="N20" s="54"/>
    </row>
    <row r="21" spans="1:14" s="18" customFormat="1" ht="12.75" customHeight="1">
      <c r="A21" s="322"/>
      <c r="B21" s="63"/>
      <c r="C21" s="141"/>
      <c r="D21" s="506" t="str">
        <f>Translations!$B$199</f>
        <v>Location where records are kept</v>
      </c>
      <c r="E21" s="507"/>
      <c r="F21" s="503"/>
      <c r="G21" s="504"/>
      <c r="H21" s="504"/>
      <c r="I21" s="504"/>
      <c r="J21" s="504"/>
      <c r="K21" s="505"/>
      <c r="L21" s="219"/>
      <c r="M21" s="334"/>
      <c r="N21" s="54"/>
    </row>
    <row r="22" spans="1:14" s="18" customFormat="1" ht="25.5" customHeight="1">
      <c r="A22" s="322"/>
      <c r="B22" s="63"/>
      <c r="C22" s="141"/>
      <c r="D22" s="506" t="str">
        <f>Translations!$B$233</f>
        <v>Name of system used (where applicable).</v>
      </c>
      <c r="E22" s="507"/>
      <c r="F22" s="503"/>
      <c r="G22" s="504"/>
      <c r="H22" s="504"/>
      <c r="I22" s="504"/>
      <c r="J22" s="504"/>
      <c r="K22" s="505"/>
      <c r="L22" s="219"/>
      <c r="M22" s="334"/>
      <c r="N22" s="54"/>
    </row>
    <row r="23" spans="3:13" ht="12.75">
      <c r="C23" s="95"/>
      <c r="D23" s="55"/>
      <c r="E23" s="55"/>
      <c r="F23" s="55"/>
      <c r="G23" s="55"/>
      <c r="H23" s="55"/>
      <c r="I23" s="55"/>
      <c r="J23" s="55"/>
      <c r="K23" s="55"/>
      <c r="L23" s="104"/>
      <c r="M23" s="331"/>
    </row>
    <row r="24" spans="2:13" ht="12.75">
      <c r="B24" s="4"/>
      <c r="C24" s="95" t="s">
        <v>447</v>
      </c>
      <c r="D24" s="385" t="str">
        <f>Translations!$B$801</f>
        <v>Please provide details about the systems and procedures you have in place to determine the Great Circle Distance between aerodrome pairs.</v>
      </c>
      <c r="E24" s="385"/>
      <c r="F24" s="385"/>
      <c r="G24" s="385"/>
      <c r="H24" s="385"/>
      <c r="I24" s="385"/>
      <c r="J24" s="385"/>
      <c r="K24" s="385"/>
      <c r="L24" s="104"/>
      <c r="M24" s="331"/>
    </row>
    <row r="25" spans="3:13" ht="4.5" customHeight="1">
      <c r="C25" s="95"/>
      <c r="D25" s="95"/>
      <c r="E25" s="81"/>
      <c r="F25" s="81"/>
      <c r="G25" s="81"/>
      <c r="H25" s="81"/>
      <c r="I25" s="81"/>
      <c r="J25" s="81"/>
      <c r="K25" s="81"/>
      <c r="L25" s="104"/>
      <c r="M25" s="331"/>
    </row>
    <row r="26" spans="1:14" s="18" customFormat="1" ht="12.75" customHeight="1">
      <c r="A26" s="322"/>
      <c r="C26" s="141"/>
      <c r="D26" s="506" t="str">
        <f>Translations!$B$194</f>
        <v>Title of procedure</v>
      </c>
      <c r="E26" s="507"/>
      <c r="F26" s="503"/>
      <c r="G26" s="504"/>
      <c r="H26" s="504"/>
      <c r="I26" s="504"/>
      <c r="J26" s="504"/>
      <c r="K26" s="505"/>
      <c r="L26" s="219"/>
      <c r="M26" s="334"/>
      <c r="N26" s="54"/>
    </row>
    <row r="27" spans="1:14" s="18" customFormat="1" ht="12.75" customHeight="1">
      <c r="A27" s="322"/>
      <c r="C27" s="141"/>
      <c r="D27" s="506" t="str">
        <f>Translations!$B$195</f>
        <v>Reference for procedure</v>
      </c>
      <c r="E27" s="507"/>
      <c r="F27" s="503"/>
      <c r="G27" s="504"/>
      <c r="H27" s="504"/>
      <c r="I27" s="504"/>
      <c r="J27" s="504"/>
      <c r="K27" s="505"/>
      <c r="L27" s="219"/>
      <c r="M27" s="334"/>
      <c r="N27" s="54"/>
    </row>
    <row r="28" spans="1:14" s="18" customFormat="1" ht="12.75">
      <c r="A28" s="322"/>
      <c r="B28" s="63"/>
      <c r="C28" s="141"/>
      <c r="D28" s="506" t="str">
        <f>Translations!$B$197</f>
        <v>Brief description of procedure</v>
      </c>
      <c r="E28" s="507"/>
      <c r="F28" s="503"/>
      <c r="G28" s="504"/>
      <c r="H28" s="504"/>
      <c r="I28" s="504"/>
      <c r="J28" s="504"/>
      <c r="K28" s="505"/>
      <c r="L28" s="219"/>
      <c r="M28" s="334"/>
      <c r="N28" s="54"/>
    </row>
    <row r="29" spans="1:14" s="18" customFormat="1" ht="25.5" customHeight="1">
      <c r="A29" s="322"/>
      <c r="B29" s="63"/>
      <c r="C29" s="141"/>
      <c r="D29" s="506" t="str">
        <f>Translations!$B$198</f>
        <v>Post or department responsible for data maintenance</v>
      </c>
      <c r="E29" s="507"/>
      <c r="F29" s="503"/>
      <c r="G29" s="504"/>
      <c r="H29" s="504"/>
      <c r="I29" s="504"/>
      <c r="J29" s="504"/>
      <c r="K29" s="505"/>
      <c r="L29" s="219"/>
      <c r="M29" s="334"/>
      <c r="N29" s="54"/>
    </row>
    <row r="30" spans="1:14" s="18" customFormat="1" ht="12.75" customHeight="1">
      <c r="A30" s="322"/>
      <c r="B30" s="63"/>
      <c r="C30" s="141"/>
      <c r="D30" s="506" t="str">
        <f>Translations!$B$199</f>
        <v>Location where records are kept</v>
      </c>
      <c r="E30" s="507"/>
      <c r="F30" s="503"/>
      <c r="G30" s="504"/>
      <c r="H30" s="504"/>
      <c r="I30" s="504"/>
      <c r="J30" s="504"/>
      <c r="K30" s="505"/>
      <c r="L30" s="219"/>
      <c r="M30" s="334"/>
      <c r="N30" s="54"/>
    </row>
    <row r="31" spans="1:14" s="18" customFormat="1" ht="25.5" customHeight="1">
      <c r="A31" s="322"/>
      <c r="B31" s="63"/>
      <c r="C31" s="141"/>
      <c r="D31" s="506" t="str">
        <f>Translations!$B$233</f>
        <v>Name of system used (where applicable).</v>
      </c>
      <c r="E31" s="507"/>
      <c r="F31" s="503"/>
      <c r="G31" s="504"/>
      <c r="H31" s="504"/>
      <c r="I31" s="504"/>
      <c r="J31" s="504"/>
      <c r="K31" s="505"/>
      <c r="L31" s="219"/>
      <c r="M31" s="334"/>
      <c r="N31" s="54"/>
    </row>
    <row r="32" spans="3:13" ht="12.75">
      <c r="C32" s="95"/>
      <c r="D32" s="95"/>
      <c r="E32" s="81"/>
      <c r="F32" s="81"/>
      <c r="G32" s="81"/>
      <c r="H32" s="81"/>
      <c r="I32" s="81"/>
      <c r="J32" s="81"/>
      <c r="K32" s="81"/>
      <c r="L32" s="104"/>
      <c r="M32" s="331"/>
    </row>
    <row r="33" spans="3:13" ht="15.75">
      <c r="C33" s="115">
        <v>6</v>
      </c>
      <c r="D33" s="115" t="str">
        <f>Translations!$B$802</f>
        <v>Payload (Passengers and Checked Baggage)</v>
      </c>
      <c r="E33" s="115"/>
      <c r="F33" s="115"/>
      <c r="G33" s="115"/>
      <c r="H33" s="115"/>
      <c r="I33" s="115"/>
      <c r="J33" s="115"/>
      <c r="K33" s="115"/>
      <c r="L33" s="131"/>
      <c r="M33" s="330"/>
    </row>
    <row r="34" spans="3:13" ht="12.75">
      <c r="C34" s="81"/>
      <c r="E34" s="81"/>
      <c r="F34" s="81"/>
      <c r="G34" s="81"/>
      <c r="H34" s="81"/>
      <c r="I34" s="81"/>
      <c r="J34" s="81"/>
      <c r="K34" s="81"/>
      <c r="L34" s="104"/>
      <c r="M34" s="331"/>
    </row>
    <row r="35" spans="2:13" ht="12.75">
      <c r="B35" s="4"/>
      <c r="C35" s="159" t="s">
        <v>194</v>
      </c>
      <c r="D35" s="521" t="str">
        <f>Translations!$B$803</f>
        <v>Which method will you use for determining the mass of passengers and checked baggage?</v>
      </c>
      <c r="E35" s="521"/>
      <c r="F35" s="521"/>
      <c r="G35" s="521"/>
      <c r="H35" s="521"/>
      <c r="I35" s="521"/>
      <c r="J35" s="521"/>
      <c r="K35" s="521"/>
      <c r="L35" s="158"/>
      <c r="M35" s="335"/>
    </row>
    <row r="36" spans="2:13" ht="12.75">
      <c r="B36" s="4"/>
      <c r="C36" s="159"/>
      <c r="D36" s="517" t="str">
        <f>Translations!$B$804</f>
        <v>Operators may select as a minimum the Tier 1 level to determine the mass of passengers and checked baggage.  Within the same trading period the chosen tier shall be applied consistently for ALL flights.</v>
      </c>
      <c r="E36" s="517"/>
      <c r="F36" s="517"/>
      <c r="G36" s="517"/>
      <c r="H36" s="517"/>
      <c r="I36" s="517"/>
      <c r="J36" s="517"/>
      <c r="K36" s="517"/>
      <c r="L36" s="158"/>
      <c r="M36" s="335"/>
    </row>
    <row r="37" spans="2:13" ht="12.75">
      <c r="B37" s="4"/>
      <c r="C37" s="159"/>
      <c r="D37" s="220" t="s">
        <v>14</v>
      </c>
      <c r="E37" s="467" t="str">
        <f>Translations!$B$805</f>
        <v>Tier 1: use of a default value of 100 kg for each passenger including their checked baggage</v>
      </c>
      <c r="F37" s="467"/>
      <c r="G37" s="467"/>
      <c r="H37" s="467"/>
      <c r="I37" s="467"/>
      <c r="J37" s="467"/>
      <c r="K37" s="467"/>
      <c r="L37" s="158"/>
      <c r="M37" s="335"/>
    </row>
    <row r="38" spans="2:13" ht="25.5" customHeight="1">
      <c r="B38" s="4"/>
      <c r="C38" s="159"/>
      <c r="D38" s="220" t="s">
        <v>14</v>
      </c>
      <c r="E38" s="467" t="str">
        <f>Translations!$B$806</f>
        <v>Tier 2: use of the mass for passengers and checked baggage contained in the mass and balance documentation for each flight </v>
      </c>
      <c r="F38" s="467"/>
      <c r="G38" s="467"/>
      <c r="H38" s="467"/>
      <c r="I38" s="467"/>
      <c r="J38" s="467"/>
      <c r="K38" s="467"/>
      <c r="L38" s="158"/>
      <c r="M38" s="335"/>
    </row>
    <row r="39" spans="2:13" ht="12.75" customHeight="1">
      <c r="B39" s="4"/>
      <c r="C39" s="221"/>
      <c r="D39" s="532"/>
      <c r="E39" s="532"/>
      <c r="F39" s="532"/>
      <c r="G39" s="532"/>
      <c r="H39" s="532"/>
      <c r="I39" s="532"/>
      <c r="J39" s="532"/>
      <c r="K39" s="532"/>
      <c r="L39" s="158"/>
      <c r="M39" s="336">
        <f>IF(ISBLANK(D39),"",MATCH(D39,EUconst_PassengerTiers,0))</f>
      </c>
    </row>
    <row r="40" spans="1:14" s="18" customFormat="1" ht="12.75">
      <c r="A40" s="322"/>
      <c r="C40" s="59"/>
      <c r="D40" s="59"/>
      <c r="E40" s="59"/>
      <c r="F40" s="59"/>
      <c r="G40" s="59"/>
      <c r="L40" s="54"/>
      <c r="M40" s="337"/>
      <c r="N40" s="54"/>
    </row>
    <row r="41" spans="2:13" ht="12.75">
      <c r="B41" s="4"/>
      <c r="C41" s="159" t="s">
        <v>445</v>
      </c>
      <c r="D41" s="521" t="str">
        <f>Translations!$B$807</f>
        <v>If you have chosen tier 2, please state the source of the Mass &amp; Balance data (e.g. as required by EU OPS (Regulation (EC) 3922/91), or other international flight regulations).</v>
      </c>
      <c r="E41" s="521"/>
      <c r="F41" s="521"/>
      <c r="G41" s="521"/>
      <c r="H41" s="521"/>
      <c r="I41" s="521"/>
      <c r="J41" s="521"/>
      <c r="K41" s="521"/>
      <c r="L41" s="104"/>
      <c r="M41" s="338"/>
    </row>
    <row r="42" spans="2:13" ht="12.75">
      <c r="B42" s="4"/>
      <c r="C42" s="159"/>
      <c r="D42" s="537" t="str">
        <f>Translations!$B$808</f>
        <v>If you measure the mass of passengers and checked baggage, you should include here details of the measuring equipment used.</v>
      </c>
      <c r="E42" s="537"/>
      <c r="F42" s="537"/>
      <c r="G42" s="537"/>
      <c r="H42" s="537"/>
      <c r="I42" s="537"/>
      <c r="J42" s="537"/>
      <c r="K42" s="537"/>
      <c r="L42" s="76"/>
      <c r="M42" s="338"/>
    </row>
    <row r="43" spans="3:13" ht="63" customHeight="1">
      <c r="C43" s="170"/>
      <c r="D43" s="538"/>
      <c r="E43" s="539"/>
      <c r="F43" s="539"/>
      <c r="G43" s="539"/>
      <c r="H43" s="539"/>
      <c r="I43" s="539"/>
      <c r="J43" s="539"/>
      <c r="K43" s="540"/>
      <c r="L43" s="104"/>
      <c r="M43" s="338"/>
    </row>
    <row r="44" spans="3:13" ht="12.75">
      <c r="C44" s="170"/>
      <c r="D44" s="170"/>
      <c r="E44" s="155"/>
      <c r="F44" s="155"/>
      <c r="G44" s="155"/>
      <c r="H44" s="155"/>
      <c r="I44" s="155"/>
      <c r="J44" s="155"/>
      <c r="K44" s="155"/>
      <c r="L44" s="104"/>
      <c r="M44" s="331"/>
    </row>
    <row r="45" spans="2:13" ht="27" customHeight="1">
      <c r="B45" s="4"/>
      <c r="C45" s="159" t="s">
        <v>467</v>
      </c>
      <c r="D45" s="354" t="str">
        <f>Translations!$B$809</f>
        <v>Please provide details about the systems and procedures you have in place to monitor the number of passengers on a flight:</v>
      </c>
      <c r="E45" s="354"/>
      <c r="F45" s="354"/>
      <c r="G45" s="354"/>
      <c r="H45" s="354"/>
      <c r="I45" s="354"/>
      <c r="J45" s="354"/>
      <c r="K45" s="354"/>
      <c r="L45" s="76"/>
      <c r="M45" s="339"/>
    </row>
    <row r="46" spans="3:13" ht="5.25" customHeight="1">
      <c r="C46" s="159"/>
      <c r="D46" s="536"/>
      <c r="E46" s="536"/>
      <c r="F46" s="536"/>
      <c r="G46" s="536"/>
      <c r="H46" s="536"/>
      <c r="I46" s="536"/>
      <c r="J46" s="536"/>
      <c r="K46" s="536"/>
      <c r="L46" s="76"/>
      <c r="M46" s="339"/>
    </row>
    <row r="47" spans="1:14" s="18" customFormat="1" ht="12.75" customHeight="1">
      <c r="A47" s="322"/>
      <c r="C47" s="141"/>
      <c r="D47" s="506" t="str">
        <f>Translations!$B$194</f>
        <v>Title of procedure</v>
      </c>
      <c r="E47" s="507"/>
      <c r="F47" s="503"/>
      <c r="G47" s="504"/>
      <c r="H47" s="504"/>
      <c r="I47" s="504"/>
      <c r="J47" s="504"/>
      <c r="K47" s="505"/>
      <c r="L47" s="219"/>
      <c r="M47" s="334"/>
      <c r="N47" s="54"/>
    </row>
    <row r="48" spans="1:14" s="18" customFormat="1" ht="12.75" customHeight="1">
      <c r="A48" s="322"/>
      <c r="C48" s="141"/>
      <c r="D48" s="506" t="str">
        <f>Translations!$B$195</f>
        <v>Reference for procedure</v>
      </c>
      <c r="E48" s="507"/>
      <c r="F48" s="503"/>
      <c r="G48" s="504"/>
      <c r="H48" s="504"/>
      <c r="I48" s="504"/>
      <c r="J48" s="504"/>
      <c r="K48" s="505"/>
      <c r="L48" s="219"/>
      <c r="M48" s="334"/>
      <c r="N48" s="54"/>
    </row>
    <row r="49" spans="1:14" s="18" customFormat="1" ht="12.75">
      <c r="A49" s="322"/>
      <c r="B49" s="63"/>
      <c r="C49" s="141"/>
      <c r="D49" s="506" t="str">
        <f>Translations!$B$197</f>
        <v>Brief description of procedure</v>
      </c>
      <c r="E49" s="507"/>
      <c r="F49" s="503"/>
      <c r="G49" s="504"/>
      <c r="H49" s="504"/>
      <c r="I49" s="504"/>
      <c r="J49" s="504"/>
      <c r="K49" s="505"/>
      <c r="L49" s="219"/>
      <c r="M49" s="334"/>
      <c r="N49" s="54"/>
    </row>
    <row r="50" spans="1:14" s="18" customFormat="1" ht="25.5" customHeight="1">
      <c r="A50" s="322"/>
      <c r="B50" s="63"/>
      <c r="C50" s="141"/>
      <c r="D50" s="506" t="str">
        <f>Translations!$B$198</f>
        <v>Post or department responsible for data maintenance</v>
      </c>
      <c r="E50" s="507"/>
      <c r="F50" s="503"/>
      <c r="G50" s="504"/>
      <c r="H50" s="504"/>
      <c r="I50" s="504"/>
      <c r="J50" s="504"/>
      <c r="K50" s="505"/>
      <c r="L50" s="219"/>
      <c r="M50" s="334"/>
      <c r="N50" s="54"/>
    </row>
    <row r="51" spans="1:14" s="18" customFormat="1" ht="12.75" customHeight="1">
      <c r="A51" s="322"/>
      <c r="B51" s="63"/>
      <c r="C51" s="141"/>
      <c r="D51" s="506" t="str">
        <f>Translations!$B$199</f>
        <v>Location where records are kept</v>
      </c>
      <c r="E51" s="507"/>
      <c r="F51" s="503"/>
      <c r="G51" s="504"/>
      <c r="H51" s="504"/>
      <c r="I51" s="504"/>
      <c r="J51" s="504"/>
      <c r="K51" s="505"/>
      <c r="L51" s="219"/>
      <c r="M51" s="334"/>
      <c r="N51" s="54"/>
    </row>
    <row r="52" spans="1:14" s="18" customFormat="1" ht="25.5" customHeight="1">
      <c r="A52" s="322"/>
      <c r="B52" s="63"/>
      <c r="C52" s="141"/>
      <c r="D52" s="506" t="str">
        <f>Translations!$B$233</f>
        <v>Name of system used (where applicable).</v>
      </c>
      <c r="E52" s="507"/>
      <c r="F52" s="503"/>
      <c r="G52" s="504"/>
      <c r="H52" s="504"/>
      <c r="I52" s="504"/>
      <c r="J52" s="504"/>
      <c r="K52" s="505"/>
      <c r="L52" s="219"/>
      <c r="M52" s="334"/>
      <c r="N52" s="54"/>
    </row>
    <row r="53" spans="3:13" ht="12.75">
      <c r="C53" s="170"/>
      <c r="D53" s="18"/>
      <c r="E53" s="18"/>
      <c r="F53" s="18"/>
      <c r="G53" s="18"/>
      <c r="H53" s="18"/>
      <c r="I53" s="18"/>
      <c r="J53" s="18"/>
      <c r="K53" s="18"/>
      <c r="L53" s="104"/>
      <c r="M53" s="331"/>
    </row>
    <row r="54" spans="3:13" ht="15.75">
      <c r="C54" s="18"/>
      <c r="D54" s="115" t="str">
        <f>Translations!$B$810</f>
        <v>Payload (Freight and Mail)</v>
      </c>
      <c r="E54" s="115"/>
      <c r="F54" s="115"/>
      <c r="G54" s="115"/>
      <c r="H54" s="115"/>
      <c r="I54" s="115"/>
      <c r="J54" s="115"/>
      <c r="K54" s="115"/>
      <c r="L54" s="131"/>
      <c r="M54" s="330"/>
    </row>
    <row r="55" spans="1:14" s="18" customFormat="1" ht="12.75">
      <c r="A55" s="322"/>
      <c r="L55" s="54"/>
      <c r="M55" s="337"/>
      <c r="N55" s="54"/>
    </row>
    <row r="56" spans="3:13" ht="12.75">
      <c r="C56" s="159" t="s">
        <v>2</v>
      </c>
      <c r="D56" s="521" t="str">
        <f>Translations!$B$811</f>
        <v>Are you required to have Mass and Balance documentation for the relevant flights?</v>
      </c>
      <c r="E56" s="521"/>
      <c r="F56" s="521"/>
      <c r="G56" s="521"/>
      <c r="H56" s="521"/>
      <c r="I56" s="521"/>
      <c r="J56" s="521"/>
      <c r="K56" s="521"/>
      <c r="L56" s="158"/>
      <c r="M56" s="335"/>
    </row>
    <row r="57" spans="2:13" ht="12.75">
      <c r="B57" s="4"/>
      <c r="C57" s="159"/>
      <c r="D57" s="517" t="str">
        <f>Translations!$B$812</f>
        <v>Aircraft operators which are not required to have Mass and Balance documentation shall propose a suitable methodology for determining the mass of freight and mail.</v>
      </c>
      <c r="E57" s="517"/>
      <c r="F57" s="517"/>
      <c r="G57" s="517"/>
      <c r="H57" s="517"/>
      <c r="I57" s="517"/>
      <c r="J57" s="517"/>
      <c r="K57" s="517"/>
      <c r="L57" s="158"/>
      <c r="M57" s="335"/>
    </row>
    <row r="58" spans="2:13" ht="12.75" customHeight="1">
      <c r="B58" s="4"/>
      <c r="C58" s="221"/>
      <c r="D58" s="518"/>
      <c r="E58" s="519"/>
      <c r="F58" s="520">
        <f>IF(ISNUMBER(M58),INDEX(EUconst_Messages6d,M58),"")</f>
      </c>
      <c r="G58" s="520"/>
      <c r="H58" s="520"/>
      <c r="I58" s="520"/>
      <c r="J58" s="520"/>
      <c r="K58" s="520"/>
      <c r="L58" s="158"/>
      <c r="M58" s="332">
        <f>IF(ISLOGICAL(D58),IF(D58=TRUE,2,1),"")</f>
      </c>
    </row>
    <row r="59" spans="5:13" ht="12.75" customHeight="1">
      <c r="E59" s="155"/>
      <c r="F59" s="123"/>
      <c r="G59" s="123"/>
      <c r="H59" s="155"/>
      <c r="I59" s="155"/>
      <c r="J59" s="155"/>
      <c r="K59" s="155"/>
      <c r="L59" s="104"/>
      <c r="M59" s="333"/>
    </row>
    <row r="60" spans="2:13" ht="25.5" customHeight="1">
      <c r="B60" s="4"/>
      <c r="C60" s="159" t="s">
        <v>448</v>
      </c>
      <c r="D60" s="511" t="str">
        <f>Translations!$B$813</f>
        <v>Please provide a concise description of the proposed alternative methodology for determining mass of freight and mail.</v>
      </c>
      <c r="E60" s="511"/>
      <c r="F60" s="511"/>
      <c r="G60" s="511"/>
      <c r="H60" s="511"/>
      <c r="I60" s="511"/>
      <c r="J60" s="511"/>
      <c r="K60" s="511"/>
      <c r="L60" s="158"/>
      <c r="M60" s="333"/>
    </row>
    <row r="61" spans="2:13" ht="25.5" customHeight="1">
      <c r="B61" s="4"/>
      <c r="D61" s="508"/>
      <c r="E61" s="509"/>
      <c r="F61" s="509"/>
      <c r="G61" s="509"/>
      <c r="H61" s="509"/>
      <c r="I61" s="509"/>
      <c r="J61" s="509"/>
      <c r="K61" s="510"/>
      <c r="L61" s="218"/>
      <c r="M61" s="333"/>
    </row>
    <row r="62" spans="2:13" ht="25.5" customHeight="1">
      <c r="B62" s="4"/>
      <c r="D62" s="525"/>
      <c r="E62" s="526"/>
      <c r="F62" s="526"/>
      <c r="G62" s="526"/>
      <c r="H62" s="526"/>
      <c r="I62" s="526"/>
      <c r="J62" s="526"/>
      <c r="K62" s="527"/>
      <c r="L62" s="218"/>
      <c r="M62" s="333"/>
    </row>
    <row r="63" spans="2:13" ht="25.5" customHeight="1">
      <c r="B63" s="4"/>
      <c r="D63" s="525"/>
      <c r="E63" s="526"/>
      <c r="F63" s="526"/>
      <c r="G63" s="526"/>
      <c r="H63" s="526"/>
      <c r="I63" s="526"/>
      <c r="J63" s="526"/>
      <c r="K63" s="527"/>
      <c r="L63" s="218"/>
      <c r="M63" s="333"/>
    </row>
    <row r="64" spans="2:13" ht="25.5" customHeight="1">
      <c r="B64" s="4"/>
      <c r="D64" s="522"/>
      <c r="E64" s="523"/>
      <c r="F64" s="523"/>
      <c r="G64" s="523"/>
      <c r="H64" s="523"/>
      <c r="I64" s="523"/>
      <c r="J64" s="523"/>
      <c r="K64" s="524"/>
      <c r="L64" s="218"/>
      <c r="M64" s="333"/>
    </row>
    <row r="65" spans="5:13" ht="13.5" customHeight="1">
      <c r="E65" s="155"/>
      <c r="F65" s="155"/>
      <c r="G65" s="155"/>
      <c r="H65" s="155"/>
      <c r="I65" s="155"/>
      <c r="J65" s="155"/>
      <c r="K65" s="155"/>
      <c r="L65" s="104"/>
      <c r="M65" s="331"/>
    </row>
    <row r="66" spans="2:13" ht="12.75">
      <c r="B66" s="4"/>
      <c r="C66" s="159" t="s">
        <v>443</v>
      </c>
      <c r="D66" s="511" t="str">
        <f>Translations!$B$814</f>
        <v>Please provide a description of the measurement devices used for measuring mass of freight and mail.</v>
      </c>
      <c r="E66" s="511"/>
      <c r="F66" s="511"/>
      <c r="G66" s="511"/>
      <c r="H66" s="511"/>
      <c r="I66" s="511"/>
      <c r="J66" s="511"/>
      <c r="K66" s="511"/>
      <c r="L66" s="76"/>
      <c r="M66" s="339"/>
    </row>
    <row r="67" spans="2:13" ht="25.5" customHeight="1">
      <c r="B67" s="4"/>
      <c r="C67" s="159"/>
      <c r="D67" s="508"/>
      <c r="E67" s="509"/>
      <c r="F67" s="509"/>
      <c r="G67" s="509"/>
      <c r="H67" s="509"/>
      <c r="I67" s="509"/>
      <c r="J67" s="509"/>
      <c r="K67" s="510"/>
      <c r="L67" s="218"/>
      <c r="M67" s="333"/>
    </row>
    <row r="68" spans="2:13" ht="25.5" customHeight="1">
      <c r="B68" s="4"/>
      <c r="C68" s="159"/>
      <c r="D68" s="525"/>
      <c r="E68" s="526"/>
      <c r="F68" s="526"/>
      <c r="G68" s="526"/>
      <c r="H68" s="526"/>
      <c r="I68" s="526"/>
      <c r="J68" s="526"/>
      <c r="K68" s="527"/>
      <c r="L68" s="218"/>
      <c r="M68" s="333"/>
    </row>
    <row r="69" spans="2:13" ht="25.5" customHeight="1">
      <c r="B69" s="4"/>
      <c r="C69" s="159"/>
      <c r="D69" s="522"/>
      <c r="E69" s="523"/>
      <c r="F69" s="523"/>
      <c r="G69" s="523"/>
      <c r="H69" s="523"/>
      <c r="I69" s="523"/>
      <c r="J69" s="523"/>
      <c r="K69" s="524"/>
      <c r="L69" s="218"/>
      <c r="M69" s="333"/>
    </row>
    <row r="70" spans="3:13" ht="12.75">
      <c r="C70" s="159"/>
      <c r="D70" s="5"/>
      <c r="E70" s="5"/>
      <c r="F70" s="5"/>
      <c r="G70" s="5"/>
      <c r="H70" s="5"/>
      <c r="I70" s="5"/>
      <c r="J70" s="5"/>
      <c r="K70" s="5"/>
      <c r="L70" s="76"/>
      <c r="M70" s="339"/>
    </row>
    <row r="71" spans="1:14" s="223" customFormat="1" ht="25.5" customHeight="1">
      <c r="A71" s="326"/>
      <c r="C71" s="221" t="s">
        <v>327</v>
      </c>
      <c r="D71" s="521" t="str">
        <f>Translations!$B$815</f>
        <v>Please confirm that you will exclude the tare weight of all pallets and containers that are not payload, and the service weight.</v>
      </c>
      <c r="E71" s="521"/>
      <c r="F71" s="521"/>
      <c r="G71" s="521"/>
      <c r="H71" s="521"/>
      <c r="I71" s="521"/>
      <c r="J71" s="521"/>
      <c r="K71" s="521"/>
      <c r="L71" s="211"/>
      <c r="M71" s="340"/>
      <c r="N71" s="224"/>
    </row>
    <row r="72" spans="3:13" ht="25.5" customHeight="1">
      <c r="C72" s="159"/>
      <c r="D72" s="512"/>
      <c r="E72" s="513"/>
      <c r="F72" s="513"/>
      <c r="G72" s="513"/>
      <c r="H72" s="513"/>
      <c r="I72" s="513"/>
      <c r="J72" s="513"/>
      <c r="K72" s="514"/>
      <c r="L72" s="76"/>
      <c r="M72" s="336" t="b">
        <f>ISBLANK(D72)</f>
        <v>1</v>
      </c>
    </row>
    <row r="73" spans="3:13" ht="12.75" customHeight="1">
      <c r="C73" s="159"/>
      <c r="D73" s="5"/>
      <c r="E73" s="5"/>
      <c r="F73" s="5"/>
      <c r="G73" s="5"/>
      <c r="H73" s="5"/>
      <c r="I73" s="5"/>
      <c r="J73" s="5"/>
      <c r="K73" s="5"/>
      <c r="L73" s="76"/>
      <c r="M73" s="339"/>
    </row>
    <row r="74" spans="2:13" ht="12.75">
      <c r="B74" s="4"/>
      <c r="C74" s="159" t="s">
        <v>455</v>
      </c>
      <c r="D74" s="354" t="str">
        <f>Translations!$B$816</f>
        <v>Please provide details about the procedures you have in place to monitor the mass of freight and mail on a flight</v>
      </c>
      <c r="E74" s="354"/>
      <c r="F74" s="354"/>
      <c r="G74" s="354"/>
      <c r="H74" s="354"/>
      <c r="I74" s="354"/>
      <c r="J74" s="354"/>
      <c r="K74" s="354"/>
      <c r="L74" s="76"/>
      <c r="M74" s="339"/>
    </row>
    <row r="75" spans="1:14" s="18" customFormat="1" ht="12.75" customHeight="1">
      <c r="A75" s="322"/>
      <c r="C75" s="141"/>
      <c r="D75" s="506" t="str">
        <f>Translations!$B$194</f>
        <v>Title of procedure</v>
      </c>
      <c r="E75" s="507"/>
      <c r="F75" s="503"/>
      <c r="G75" s="504"/>
      <c r="H75" s="504"/>
      <c r="I75" s="504"/>
      <c r="J75" s="504"/>
      <c r="K75" s="505"/>
      <c r="L75" s="219"/>
      <c r="M75" s="334"/>
      <c r="N75" s="54"/>
    </row>
    <row r="76" spans="1:14" s="18" customFormat="1" ht="12.75" customHeight="1">
      <c r="A76" s="322"/>
      <c r="C76" s="141"/>
      <c r="D76" s="506" t="str">
        <f>Translations!$B$195</f>
        <v>Reference for procedure</v>
      </c>
      <c r="E76" s="507"/>
      <c r="F76" s="503"/>
      <c r="G76" s="504"/>
      <c r="H76" s="504"/>
      <c r="I76" s="504"/>
      <c r="J76" s="504"/>
      <c r="K76" s="505"/>
      <c r="L76" s="219"/>
      <c r="M76" s="334"/>
      <c r="N76" s="54"/>
    </row>
    <row r="77" spans="1:14" s="18" customFormat="1" ht="12.75">
      <c r="A77" s="322"/>
      <c r="B77" s="63"/>
      <c r="C77" s="141"/>
      <c r="D77" s="506" t="str">
        <f>Translations!$B$197</f>
        <v>Brief description of procedure</v>
      </c>
      <c r="E77" s="507"/>
      <c r="F77" s="503"/>
      <c r="G77" s="504"/>
      <c r="H77" s="504"/>
      <c r="I77" s="504"/>
      <c r="J77" s="504"/>
      <c r="K77" s="505"/>
      <c r="L77" s="219"/>
      <c r="M77" s="334"/>
      <c r="N77" s="54"/>
    </row>
    <row r="78" spans="1:14" s="18" customFormat="1" ht="25.5" customHeight="1">
      <c r="A78" s="322"/>
      <c r="B78" s="63"/>
      <c r="C78" s="141"/>
      <c r="D78" s="506" t="str">
        <f>Translations!$B$198</f>
        <v>Post or department responsible for data maintenance</v>
      </c>
      <c r="E78" s="507"/>
      <c r="F78" s="503"/>
      <c r="G78" s="504"/>
      <c r="H78" s="504"/>
      <c r="I78" s="504"/>
      <c r="J78" s="504"/>
      <c r="K78" s="505"/>
      <c r="L78" s="219"/>
      <c r="M78" s="334"/>
      <c r="N78" s="54"/>
    </row>
    <row r="79" spans="1:14" s="18" customFormat="1" ht="12.75" customHeight="1">
      <c r="A79" s="322"/>
      <c r="B79" s="63"/>
      <c r="C79" s="141"/>
      <c r="D79" s="506" t="str">
        <f>Translations!$B$199</f>
        <v>Location where records are kept</v>
      </c>
      <c r="E79" s="507"/>
      <c r="F79" s="503"/>
      <c r="G79" s="504"/>
      <c r="H79" s="504"/>
      <c r="I79" s="504"/>
      <c r="J79" s="504"/>
      <c r="K79" s="505"/>
      <c r="L79" s="219"/>
      <c r="M79" s="334"/>
      <c r="N79" s="54"/>
    </row>
    <row r="80" spans="1:14" s="18" customFormat="1" ht="25.5" customHeight="1">
      <c r="A80" s="322"/>
      <c r="B80" s="63"/>
      <c r="C80" s="141"/>
      <c r="D80" s="506" t="str">
        <f>Translations!$B$233</f>
        <v>Name of system used (where applicable).</v>
      </c>
      <c r="E80" s="507"/>
      <c r="F80" s="503"/>
      <c r="G80" s="504"/>
      <c r="H80" s="504"/>
      <c r="I80" s="504"/>
      <c r="J80" s="504"/>
      <c r="K80" s="505"/>
      <c r="L80" s="219"/>
      <c r="M80" s="334"/>
      <c r="N80" s="54"/>
    </row>
    <row r="81" spans="3:13" ht="12.75">
      <c r="C81" s="159"/>
      <c r="D81" s="5"/>
      <c r="E81" s="5"/>
      <c r="F81" s="5"/>
      <c r="G81" s="5"/>
      <c r="H81" s="5"/>
      <c r="I81" s="5"/>
      <c r="J81" s="5"/>
      <c r="K81" s="5"/>
      <c r="L81" s="76"/>
      <c r="M81" s="339"/>
    </row>
    <row r="82" spans="4:8" ht="12.75">
      <c r="D82" s="515" t="str">
        <f>Translations!$B$817</f>
        <v>&lt;&lt;&lt; Click here to proceed to section 7 "Management" &gt;&gt;&gt;</v>
      </c>
      <c r="E82" s="516"/>
      <c r="F82" s="516"/>
      <c r="G82" s="516"/>
      <c r="H82" s="516"/>
    </row>
    <row r="83" ht="12.75">
      <c r="D83" s="18"/>
    </row>
    <row r="84" ht="12.75">
      <c r="D84" s="18"/>
    </row>
  </sheetData>
  <sheetProtection sheet="1" objects="1" scenarios="1" formatCells="0" formatColumns="0" formatRows="0"/>
  <mergeCells count="84">
    <mergeCell ref="D68:K68"/>
    <mergeCell ref="F19:K19"/>
    <mergeCell ref="D30:E30"/>
    <mergeCell ref="D43:K43"/>
    <mergeCell ref="D35:K35"/>
    <mergeCell ref="F47:K47"/>
    <mergeCell ref="D50:E50"/>
    <mergeCell ref="F50:K50"/>
    <mergeCell ref="F26:K26"/>
    <mergeCell ref="F31:K31"/>
    <mergeCell ref="D47:E47"/>
    <mergeCell ref="F27:K27"/>
    <mergeCell ref="E38:K38"/>
    <mergeCell ref="D15:K15"/>
    <mergeCell ref="F18:K18"/>
    <mergeCell ref="D19:E19"/>
    <mergeCell ref="D42:K42"/>
    <mergeCell ref="D21:E21"/>
    <mergeCell ref="D45:K45"/>
    <mergeCell ref="D17:E17"/>
    <mergeCell ref="D27:E27"/>
    <mergeCell ref="D46:K46"/>
    <mergeCell ref="E37:K37"/>
    <mergeCell ref="D18:E18"/>
    <mergeCell ref="D24:K24"/>
    <mergeCell ref="D36:K36"/>
    <mergeCell ref="D56:K56"/>
    <mergeCell ref="D28:E28"/>
    <mergeCell ref="D39:K39"/>
    <mergeCell ref="F28:K28"/>
    <mergeCell ref="D29:E29"/>
    <mergeCell ref="D12:K12"/>
    <mergeCell ref="D48:E48"/>
    <mergeCell ref="F48:K48"/>
    <mergeCell ref="D51:E51"/>
    <mergeCell ref="F17:K17"/>
    <mergeCell ref="D7:J7"/>
    <mergeCell ref="D31:E31"/>
    <mergeCell ref="D8:K8"/>
    <mergeCell ref="D13:K13"/>
    <mergeCell ref="D26:E26"/>
    <mergeCell ref="F21:K21"/>
    <mergeCell ref="D22:E22"/>
    <mergeCell ref="F22:K22"/>
    <mergeCell ref="D11:K11"/>
    <mergeCell ref="F30:K30"/>
    <mergeCell ref="D69:K69"/>
    <mergeCell ref="D62:K62"/>
    <mergeCell ref="D63:K63"/>
    <mergeCell ref="D64:K64"/>
    <mergeCell ref="C3:K3"/>
    <mergeCell ref="D41:K41"/>
    <mergeCell ref="F29:K29"/>
    <mergeCell ref="D20:E20"/>
    <mergeCell ref="F20:K20"/>
    <mergeCell ref="D10:K10"/>
    <mergeCell ref="D82:H82"/>
    <mergeCell ref="D52:E52"/>
    <mergeCell ref="F52:K52"/>
    <mergeCell ref="D57:K57"/>
    <mergeCell ref="D60:K60"/>
    <mergeCell ref="D58:E58"/>
    <mergeCell ref="F58:K58"/>
    <mergeCell ref="D80:E80"/>
    <mergeCell ref="D74:K74"/>
    <mergeCell ref="D71:K71"/>
    <mergeCell ref="F80:K80"/>
    <mergeCell ref="D77:E77"/>
    <mergeCell ref="F77:K77"/>
    <mergeCell ref="D78:E78"/>
    <mergeCell ref="F78:K78"/>
    <mergeCell ref="D75:E75"/>
    <mergeCell ref="D76:E76"/>
    <mergeCell ref="F76:K76"/>
    <mergeCell ref="F49:K49"/>
    <mergeCell ref="D49:E49"/>
    <mergeCell ref="F75:K75"/>
    <mergeCell ref="D79:E79"/>
    <mergeCell ref="F79:K79"/>
    <mergeCell ref="F51:K51"/>
    <mergeCell ref="D67:K67"/>
    <mergeCell ref="D66:K66"/>
    <mergeCell ref="D61:K61"/>
    <mergeCell ref="D72:K72"/>
  </mergeCells>
  <conditionalFormatting sqref="D43:K43">
    <cfRule type="expression" priority="1" dxfId="15" stopIfTrue="1">
      <formula>(CNTR_TierPassenger=1)</formula>
    </cfRule>
  </conditionalFormatting>
  <conditionalFormatting sqref="D61:K64">
    <cfRule type="expression" priority="2" dxfId="15"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2"/>
  <headerFooter alignWithMargins="0">
    <oddHeader>&amp;L&amp;F, &amp;A&amp;R&amp;D, &amp;T</oddHeader>
    <oddFooter>&amp;C&amp;P / &amp;N</oddFoot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A1" sqref="A1"/>
    </sheetView>
  </sheetViews>
  <sheetFormatPr defaultColWidth="9.140625" defaultRowHeight="12.75"/>
  <cols>
    <col min="1" max="1" width="3.140625" style="57" customWidth="1"/>
    <col min="2" max="2" width="5.28125" style="166" customWidth="1"/>
    <col min="3" max="3" width="9.00390625" style="18" customWidth="1"/>
    <col min="4" max="4" width="10.7109375" style="18" customWidth="1"/>
    <col min="5" max="5" width="13.140625" style="18" customWidth="1"/>
    <col min="6" max="6" width="13.28125" style="18" customWidth="1"/>
    <col min="7" max="7" width="14.421875" style="18" customWidth="1"/>
    <col min="8" max="8" width="12.28125" style="18" customWidth="1"/>
    <col min="9" max="9" width="13.421875" style="18" customWidth="1"/>
    <col min="10" max="10" width="14.57421875" style="18" customWidth="1"/>
    <col min="11" max="16384" width="9.140625" style="18" customWidth="1"/>
  </cols>
  <sheetData>
    <row r="2" spans="2:10" ht="33.75" customHeight="1">
      <c r="B2" s="573" t="str">
        <f>Translations!$B$322</f>
        <v>DESCRIPTION OF PROCEDURES FOR DATA MANAGEMENT AND CONTROL ACTIVITIES</v>
      </c>
      <c r="C2" s="573"/>
      <c r="D2" s="573"/>
      <c r="E2" s="573"/>
      <c r="F2" s="573"/>
      <c r="G2" s="573"/>
      <c r="H2" s="573"/>
      <c r="I2" s="573"/>
      <c r="J2" s="573"/>
    </row>
    <row r="4" spans="2:10" ht="15.75">
      <c r="B4" s="163">
        <v>7</v>
      </c>
      <c r="C4" s="164" t="str">
        <f>Translations!$B$15</f>
        <v>Management</v>
      </c>
      <c r="D4" s="164"/>
      <c r="E4" s="164"/>
      <c r="F4" s="164"/>
      <c r="G4" s="164"/>
      <c r="H4" s="164"/>
      <c r="I4" s="164"/>
      <c r="J4" s="164"/>
    </row>
    <row r="5" spans="2:10" ht="12.75">
      <c r="B5" s="165"/>
      <c r="C5" s="100"/>
      <c r="D5" s="100"/>
      <c r="E5" s="100"/>
      <c r="F5" s="100"/>
      <c r="G5" s="100"/>
      <c r="H5" s="100"/>
      <c r="I5" s="100"/>
      <c r="J5" s="100"/>
    </row>
    <row r="6" spans="2:10" ht="12.75">
      <c r="B6" s="56" t="s">
        <v>442</v>
      </c>
      <c r="C6" s="385" t="str">
        <f>Translations!$B$323</f>
        <v>Please identify the responsibilities for monitoring and reporting (Article 61 of the MRR)</v>
      </c>
      <c r="D6" s="385"/>
      <c r="E6" s="385"/>
      <c r="F6" s="385"/>
      <c r="G6" s="385"/>
      <c r="H6" s="385"/>
      <c r="I6" s="385"/>
      <c r="J6" s="385"/>
    </row>
    <row r="7" spans="2:10" ht="25.5" customHeight="1">
      <c r="B7" s="48"/>
      <c r="C7" s="569"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569"/>
      <c r="E7" s="569"/>
      <c r="F7" s="569"/>
      <c r="G7" s="569"/>
      <c r="H7" s="569"/>
      <c r="I7" s="569"/>
      <c r="J7" s="569"/>
    </row>
    <row r="8" spans="2:10" ht="12.75">
      <c r="B8" s="48"/>
      <c r="C8" s="569" t="str">
        <f>Translations!$B$325</f>
        <v>These could be outlined in a tree diagram or organisational chart attached to your submission</v>
      </c>
      <c r="D8" s="569"/>
      <c r="E8" s="569"/>
      <c r="F8" s="569"/>
      <c r="G8" s="569"/>
      <c r="H8" s="569"/>
      <c r="I8" s="569"/>
      <c r="J8" s="569"/>
    </row>
    <row r="9" spans="3:10" ht="12.75">
      <c r="C9" s="570" t="str">
        <f>Translations!$B$326</f>
        <v>Job title/post</v>
      </c>
      <c r="D9" s="571"/>
      <c r="E9" s="572"/>
      <c r="F9" s="570" t="str">
        <f>Translations!$B$327</f>
        <v>Responsibilities</v>
      </c>
      <c r="G9" s="571"/>
      <c r="H9" s="571"/>
      <c r="I9" s="571"/>
      <c r="J9" s="572"/>
    </row>
    <row r="10" spans="3:10" ht="12.75">
      <c r="C10" s="503"/>
      <c r="D10" s="504"/>
      <c r="E10" s="505"/>
      <c r="F10" s="503"/>
      <c r="G10" s="504"/>
      <c r="H10" s="504"/>
      <c r="I10" s="504"/>
      <c r="J10" s="505"/>
    </row>
    <row r="11" spans="3:10" ht="12.75">
      <c r="C11" s="503"/>
      <c r="D11" s="504"/>
      <c r="E11" s="505"/>
      <c r="F11" s="503"/>
      <c r="G11" s="504"/>
      <c r="H11" s="504"/>
      <c r="I11" s="504"/>
      <c r="J11" s="505"/>
    </row>
    <row r="12" spans="3:10" ht="12.75">
      <c r="C12" s="503"/>
      <c r="D12" s="504"/>
      <c r="E12" s="505"/>
      <c r="F12" s="503"/>
      <c r="G12" s="504"/>
      <c r="H12" s="504"/>
      <c r="I12" s="504"/>
      <c r="J12" s="505"/>
    </row>
    <row r="13" spans="3:10" ht="12.75">
      <c r="C13" s="503"/>
      <c r="D13" s="504"/>
      <c r="E13" s="505"/>
      <c r="F13" s="503"/>
      <c r="G13" s="504"/>
      <c r="H13" s="504"/>
      <c r="I13" s="504"/>
      <c r="J13" s="505"/>
    </row>
    <row r="14" spans="3:10" ht="12.75">
      <c r="C14" s="503"/>
      <c r="D14" s="504"/>
      <c r="E14" s="505"/>
      <c r="F14" s="503"/>
      <c r="G14" s="504"/>
      <c r="H14" s="504"/>
      <c r="I14" s="504"/>
      <c r="J14" s="505"/>
    </row>
    <row r="15" spans="2:10" ht="12.75">
      <c r="B15" s="165"/>
      <c r="C15" s="100"/>
      <c r="D15" s="100"/>
      <c r="E15" s="100"/>
      <c r="F15" s="100"/>
      <c r="G15" s="100"/>
      <c r="H15" s="100"/>
      <c r="I15" s="100"/>
      <c r="J15" s="100"/>
    </row>
    <row r="16" spans="2:10" ht="29.25" customHeight="1">
      <c r="B16" s="95" t="s">
        <v>445</v>
      </c>
      <c r="C16" s="385" t="str">
        <f>Translations!$B$328</f>
        <v>Please provide details about the procedure for managing the assignment of responsibilities and competences of personnel responsible for monitoring and reporting, in accordance with Article 58(3)(c) of the MRR.</v>
      </c>
      <c r="D16" s="470"/>
      <c r="E16" s="470"/>
      <c r="F16" s="470"/>
      <c r="G16" s="470"/>
      <c r="H16" s="470"/>
      <c r="I16" s="470"/>
      <c r="J16" s="470"/>
    </row>
    <row r="17" spans="2:10" ht="36" customHeight="1">
      <c r="B17" s="95"/>
      <c r="C17" s="446"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446"/>
      <c r="E17" s="446"/>
      <c r="F17" s="446"/>
      <c r="G17" s="446"/>
      <c r="H17" s="446"/>
      <c r="I17" s="446"/>
      <c r="J17" s="446"/>
    </row>
    <row r="18" spans="2:10" ht="12.75">
      <c r="B18" s="141"/>
      <c r="C18" s="506" t="str">
        <f>Translations!$B$194</f>
        <v>Title of procedure</v>
      </c>
      <c r="D18" s="507"/>
      <c r="E18" s="503"/>
      <c r="F18" s="504"/>
      <c r="G18" s="504"/>
      <c r="H18" s="504"/>
      <c r="I18" s="504"/>
      <c r="J18" s="505"/>
    </row>
    <row r="19" spans="2:10" ht="12.75">
      <c r="B19" s="141"/>
      <c r="C19" s="506" t="str">
        <f>Translations!$B$195</f>
        <v>Reference for procedure</v>
      </c>
      <c r="D19" s="507"/>
      <c r="E19" s="503"/>
      <c r="F19" s="504"/>
      <c r="G19" s="504"/>
      <c r="H19" s="504"/>
      <c r="I19" s="504"/>
      <c r="J19" s="505"/>
    </row>
    <row r="20" spans="2:10" ht="54" customHeight="1">
      <c r="B20" s="141"/>
      <c r="C20" s="506" t="str">
        <f>Translations!$B$197</f>
        <v>Brief description of procedure</v>
      </c>
      <c r="D20" s="507"/>
      <c r="E20" s="503"/>
      <c r="F20" s="504"/>
      <c r="G20" s="504"/>
      <c r="H20" s="504"/>
      <c r="I20" s="504"/>
      <c r="J20" s="505"/>
    </row>
    <row r="21" spans="2:10" ht="38.25" customHeight="1">
      <c r="B21" s="141"/>
      <c r="C21" s="506" t="str">
        <f>Translations!$B$198</f>
        <v>Post or department responsible for data maintenance</v>
      </c>
      <c r="D21" s="507"/>
      <c r="E21" s="503"/>
      <c r="F21" s="504"/>
      <c r="G21" s="504"/>
      <c r="H21" s="504"/>
      <c r="I21" s="504"/>
      <c r="J21" s="505"/>
    </row>
    <row r="22" spans="2:10" ht="24.75" customHeight="1">
      <c r="B22" s="141"/>
      <c r="C22" s="506" t="str">
        <f>Translations!$B$199</f>
        <v>Location where records are kept</v>
      </c>
      <c r="D22" s="507"/>
      <c r="E22" s="503"/>
      <c r="F22" s="504"/>
      <c r="G22" s="504"/>
      <c r="H22" s="504"/>
      <c r="I22" s="504"/>
      <c r="J22" s="505"/>
    </row>
    <row r="23" spans="2:10" ht="28.5" customHeight="1">
      <c r="B23" s="141"/>
      <c r="C23" s="506" t="str">
        <f>Translations!$B$233</f>
        <v>Name of system used (where applicable).</v>
      </c>
      <c r="D23" s="507"/>
      <c r="E23" s="554"/>
      <c r="F23" s="555"/>
      <c r="G23" s="555"/>
      <c r="H23" s="555"/>
      <c r="I23" s="555"/>
      <c r="J23" s="556"/>
    </row>
    <row r="24" spans="2:6" ht="12.75">
      <c r="B24" s="165"/>
      <c r="C24" s="161"/>
      <c r="D24" s="161"/>
      <c r="E24" s="161"/>
      <c r="F24" s="161"/>
    </row>
    <row r="25" spans="2:10" ht="27" customHeight="1">
      <c r="B25" s="95" t="s">
        <v>467</v>
      </c>
      <c r="C25" s="470" t="str">
        <f>Translations!$B$330</f>
        <v>Please provide details about the procedure for regular evaluation of the monitoring plan's appropriateness, covering in particular any potential measures for the improvement of the monitoring methodology.</v>
      </c>
      <c r="D25" s="470"/>
      <c r="E25" s="470"/>
      <c r="F25" s="470"/>
      <c r="G25" s="470"/>
      <c r="H25" s="470"/>
      <c r="I25" s="470"/>
      <c r="J25" s="470"/>
    </row>
    <row r="26" spans="2:10" ht="48" customHeight="1">
      <c r="B26" s="95"/>
      <c r="C26" s="446"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446"/>
      <c r="E26" s="446"/>
      <c r="F26" s="446"/>
      <c r="G26" s="446"/>
      <c r="H26" s="446"/>
      <c r="I26" s="446"/>
      <c r="J26" s="446"/>
    </row>
    <row r="27" spans="2:10" ht="12.75">
      <c r="B27" s="141"/>
      <c r="C27" s="506" t="str">
        <f>Translations!$B$194</f>
        <v>Title of procedure</v>
      </c>
      <c r="D27" s="507"/>
      <c r="E27" s="503"/>
      <c r="F27" s="504"/>
      <c r="G27" s="504"/>
      <c r="H27" s="504"/>
      <c r="I27" s="504"/>
      <c r="J27" s="505"/>
    </row>
    <row r="28" spans="2:10" ht="12.75">
      <c r="B28" s="141"/>
      <c r="C28" s="506" t="str">
        <f>Translations!$B$195</f>
        <v>Reference for procedure</v>
      </c>
      <c r="D28" s="507"/>
      <c r="E28" s="503"/>
      <c r="F28" s="504"/>
      <c r="G28" s="504"/>
      <c r="H28" s="504"/>
      <c r="I28" s="504"/>
      <c r="J28" s="505"/>
    </row>
    <row r="29" spans="2:10" ht="54" customHeight="1">
      <c r="B29" s="141"/>
      <c r="C29" s="506" t="str">
        <f>Translations!$B$197</f>
        <v>Brief description of procedure</v>
      </c>
      <c r="D29" s="507"/>
      <c r="E29" s="503"/>
      <c r="F29" s="504"/>
      <c r="G29" s="504"/>
      <c r="H29" s="504"/>
      <c r="I29" s="504"/>
      <c r="J29" s="505"/>
    </row>
    <row r="30" spans="2:10" ht="38.25" customHeight="1">
      <c r="B30" s="141"/>
      <c r="C30" s="506" t="str">
        <f>Translations!$B$198</f>
        <v>Post or department responsible for data maintenance</v>
      </c>
      <c r="D30" s="507"/>
      <c r="E30" s="503"/>
      <c r="F30" s="504"/>
      <c r="G30" s="504"/>
      <c r="H30" s="504"/>
      <c r="I30" s="504"/>
      <c r="J30" s="505"/>
    </row>
    <row r="31" spans="2:10" ht="25.5" customHeight="1">
      <c r="B31" s="141"/>
      <c r="C31" s="506" t="str">
        <f>Translations!$B$199</f>
        <v>Location where records are kept</v>
      </c>
      <c r="D31" s="507"/>
      <c r="E31" s="503"/>
      <c r="F31" s="504"/>
      <c r="G31" s="504"/>
      <c r="H31" s="504"/>
      <c r="I31" s="504"/>
      <c r="J31" s="505"/>
    </row>
    <row r="32" spans="2:10" ht="29.25" customHeight="1">
      <c r="B32" s="141"/>
      <c r="C32" s="506" t="str">
        <f>Translations!$B$233</f>
        <v>Name of system used (where applicable).</v>
      </c>
      <c r="D32" s="507"/>
      <c r="E32" s="554"/>
      <c r="F32" s="555"/>
      <c r="G32" s="555"/>
      <c r="H32" s="555"/>
      <c r="I32" s="555"/>
      <c r="J32" s="556"/>
    </row>
    <row r="33" spans="2:6" ht="12.75">
      <c r="B33" s="165"/>
      <c r="C33" s="161"/>
      <c r="D33" s="161"/>
      <c r="E33" s="161"/>
      <c r="F33" s="161"/>
    </row>
    <row r="34" spans="2:10" ht="15.75">
      <c r="B34" s="163">
        <v>8</v>
      </c>
      <c r="C34" s="164" t="str">
        <f>Translations!$B$16</f>
        <v>Data Flow Activities</v>
      </c>
      <c r="D34" s="164"/>
      <c r="E34" s="164"/>
      <c r="F34" s="164"/>
      <c r="G34" s="164"/>
      <c r="H34" s="164"/>
      <c r="I34" s="164"/>
      <c r="J34" s="164"/>
    </row>
    <row r="35" spans="2:6" ht="15" customHeight="1">
      <c r="B35" s="165"/>
      <c r="C35" s="161"/>
      <c r="D35" s="161"/>
      <c r="E35" s="161"/>
      <c r="F35" s="161"/>
    </row>
    <row r="36" spans="2:10" ht="29.25" customHeight="1">
      <c r="B36" s="95" t="s">
        <v>442</v>
      </c>
      <c r="C36" s="470" t="str">
        <f>Translations!$B$332</f>
        <v>Please provide details about the procedures of the data flow activities that ensure data reported under EU ETS does not contain misstatements and is in conformance with the approved plan and Regulation.</v>
      </c>
      <c r="D36" s="470"/>
      <c r="E36" s="470"/>
      <c r="F36" s="470"/>
      <c r="G36" s="470"/>
      <c r="H36" s="470"/>
      <c r="I36" s="470"/>
      <c r="J36" s="470"/>
    </row>
    <row r="37" spans="2:11" s="57" customFormat="1" ht="51" customHeight="1">
      <c r="B37" s="52"/>
      <c r="C37" s="549"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454"/>
      <c r="E37" s="454"/>
      <c r="F37" s="454"/>
      <c r="G37" s="454"/>
      <c r="H37" s="454"/>
      <c r="I37" s="454"/>
      <c r="J37" s="454"/>
      <c r="K37" s="215"/>
    </row>
    <row r="38" spans="2:11" s="57" customFormat="1" ht="51" customHeight="1">
      <c r="B38" s="52"/>
      <c r="C38" s="549" t="str">
        <f>Translations!$B$839</f>
        <v>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v>
      </c>
      <c r="D38" s="454"/>
      <c r="E38" s="454"/>
      <c r="F38" s="454"/>
      <c r="G38" s="454"/>
      <c r="H38" s="454"/>
      <c r="I38" s="454"/>
      <c r="J38" s="454"/>
      <c r="K38" s="215"/>
    </row>
    <row r="39" spans="2:11" s="57" customFormat="1" ht="4.5" customHeight="1">
      <c r="B39" s="52"/>
      <c r="C39" s="160"/>
      <c r="D39" s="212"/>
      <c r="E39" s="213"/>
      <c r="F39" s="213"/>
      <c r="G39" s="213"/>
      <c r="H39" s="213"/>
      <c r="I39" s="213"/>
      <c r="J39" s="213"/>
      <c r="K39" s="214"/>
    </row>
    <row r="40" spans="2:11" s="57" customFormat="1" ht="12.75" customHeight="1">
      <c r="B40" s="52"/>
      <c r="C40" s="550" t="str">
        <f>Translations!$B$194</f>
        <v>Title of procedure</v>
      </c>
      <c r="D40" s="551"/>
      <c r="E40" s="503"/>
      <c r="F40" s="504"/>
      <c r="G40" s="504"/>
      <c r="H40" s="504"/>
      <c r="I40" s="504"/>
      <c r="J40" s="505"/>
      <c r="K40" s="43"/>
    </row>
    <row r="41" spans="2:11" s="57" customFormat="1" ht="12.75" customHeight="1">
      <c r="B41" s="52"/>
      <c r="C41" s="550" t="str">
        <f>Translations!$B$195</f>
        <v>Reference for procedure</v>
      </c>
      <c r="D41" s="551"/>
      <c r="E41" s="503"/>
      <c r="F41" s="504"/>
      <c r="G41" s="504"/>
      <c r="H41" s="504"/>
      <c r="I41" s="504"/>
      <c r="J41" s="505"/>
      <c r="K41" s="43"/>
    </row>
    <row r="42" spans="2:11" s="57" customFormat="1" ht="12.75" customHeight="1">
      <c r="B42" s="52"/>
      <c r="C42" s="550" t="str">
        <f>Translations!$B$335</f>
        <v>Diagram reference (where applicable)</v>
      </c>
      <c r="D42" s="551"/>
      <c r="E42" s="503"/>
      <c r="F42" s="504"/>
      <c r="G42" s="504"/>
      <c r="H42" s="504"/>
      <c r="I42" s="504"/>
      <c r="J42" s="505"/>
      <c r="K42" s="43"/>
    </row>
    <row r="43" spans="2:11" s="57" customFormat="1" ht="25.5" customHeight="1">
      <c r="B43" s="52"/>
      <c r="C43" s="558" t="str">
        <f>Translations!$B$197</f>
        <v>Brief description of procedure</v>
      </c>
      <c r="D43" s="559"/>
      <c r="E43" s="533"/>
      <c r="F43" s="534"/>
      <c r="G43" s="534"/>
      <c r="H43" s="534"/>
      <c r="I43" s="534"/>
      <c r="J43" s="535"/>
      <c r="K43" s="43"/>
    </row>
    <row r="44" spans="2:11" s="57" customFormat="1" ht="25.5" customHeight="1">
      <c r="B44" s="52"/>
      <c r="C44" s="560"/>
      <c r="D44" s="561"/>
      <c r="E44" s="546"/>
      <c r="F44" s="547"/>
      <c r="G44" s="547"/>
      <c r="H44" s="547"/>
      <c r="I44" s="547"/>
      <c r="J44" s="548"/>
      <c r="K44" s="43"/>
    </row>
    <row r="45" spans="2:11" s="57" customFormat="1" ht="25.5" customHeight="1">
      <c r="B45" s="52"/>
      <c r="C45" s="562"/>
      <c r="D45" s="563"/>
      <c r="E45" s="529"/>
      <c r="F45" s="530"/>
      <c r="G45" s="530"/>
      <c r="H45" s="530"/>
      <c r="I45" s="530"/>
      <c r="J45" s="531"/>
      <c r="K45" s="43"/>
    </row>
    <row r="46" spans="2:11" s="57" customFormat="1" ht="25.5" customHeight="1">
      <c r="B46" s="52"/>
      <c r="C46" s="550" t="str">
        <f>Translations!$B$336</f>
        <v>Post or department responsible for the procedure and for any data generated</v>
      </c>
      <c r="D46" s="551"/>
      <c r="E46" s="503"/>
      <c r="F46" s="504"/>
      <c r="G46" s="504"/>
      <c r="H46" s="504"/>
      <c r="I46" s="504"/>
      <c r="J46" s="505"/>
      <c r="K46" s="43"/>
    </row>
    <row r="47" spans="2:11" s="57" customFormat="1" ht="25.5" customHeight="1">
      <c r="B47" s="52"/>
      <c r="C47" s="550" t="str">
        <f>Translations!$B$199</f>
        <v>Location where records are kept</v>
      </c>
      <c r="D47" s="551"/>
      <c r="E47" s="503"/>
      <c r="F47" s="504"/>
      <c r="G47" s="504"/>
      <c r="H47" s="504"/>
      <c r="I47" s="504"/>
      <c r="J47" s="505"/>
      <c r="K47" s="43"/>
    </row>
    <row r="48" spans="2:11" s="57" customFormat="1" ht="25.5" customHeight="1">
      <c r="B48" s="52"/>
      <c r="C48" s="550" t="str">
        <f>Translations!$B$337</f>
        <v>Name of IT system used (where applicable).</v>
      </c>
      <c r="D48" s="551"/>
      <c r="E48" s="503"/>
      <c r="F48" s="504"/>
      <c r="G48" s="504"/>
      <c r="H48" s="504"/>
      <c r="I48" s="504"/>
      <c r="J48" s="505"/>
      <c r="K48" s="43"/>
    </row>
    <row r="49" spans="2:11" s="57" customFormat="1" ht="38.25" customHeight="1">
      <c r="B49" s="52"/>
      <c r="C49" s="550" t="str">
        <f>Translations!$B$338</f>
        <v>List of EN or other standards applied (where relevant)</v>
      </c>
      <c r="D49" s="551"/>
      <c r="E49" s="503"/>
      <c r="F49" s="504"/>
      <c r="G49" s="504"/>
      <c r="H49" s="504"/>
      <c r="I49" s="504"/>
      <c r="J49" s="505"/>
      <c r="K49" s="43"/>
    </row>
    <row r="50" spans="2:11" s="57" customFormat="1" ht="25.5" customHeight="1">
      <c r="B50" s="52"/>
      <c r="C50" s="552" t="str">
        <f>Translations!$B$339</f>
        <v>List of primary data sources</v>
      </c>
      <c r="D50" s="553"/>
      <c r="E50" s="503"/>
      <c r="F50" s="504"/>
      <c r="G50" s="504"/>
      <c r="H50" s="504"/>
      <c r="I50" s="504"/>
      <c r="J50" s="505"/>
      <c r="K50" s="43"/>
    </row>
    <row r="51" spans="2:11" s="57" customFormat="1" ht="25.5" customHeight="1">
      <c r="B51" s="52"/>
      <c r="C51" s="558" t="str">
        <f>Translations!$B$340</f>
        <v>Description of the relevant processing steps for each specific data flow activity </v>
      </c>
      <c r="D51" s="564"/>
      <c r="E51" s="533"/>
      <c r="F51" s="534"/>
      <c r="G51" s="534"/>
      <c r="H51" s="534"/>
      <c r="I51" s="534"/>
      <c r="J51" s="535"/>
      <c r="K51" s="43"/>
    </row>
    <row r="52" spans="2:11" s="57" customFormat="1" ht="25.5" customHeight="1">
      <c r="B52" s="52"/>
      <c r="C52" s="565"/>
      <c r="D52" s="566"/>
      <c r="E52" s="546"/>
      <c r="F52" s="547"/>
      <c r="G52" s="547"/>
      <c r="H52" s="547"/>
      <c r="I52" s="547"/>
      <c r="J52" s="548"/>
      <c r="K52" s="43"/>
    </row>
    <row r="53" spans="2:11" s="57" customFormat="1" ht="25.5" customHeight="1">
      <c r="B53" s="52"/>
      <c r="C53" s="565"/>
      <c r="D53" s="566"/>
      <c r="E53" s="546"/>
      <c r="F53" s="547"/>
      <c r="G53" s="547"/>
      <c r="H53" s="547"/>
      <c r="I53" s="547"/>
      <c r="J53" s="548"/>
      <c r="K53" s="43"/>
    </row>
    <row r="54" spans="2:11" s="57" customFormat="1" ht="25.5" customHeight="1">
      <c r="B54" s="52"/>
      <c r="C54" s="567"/>
      <c r="D54" s="568"/>
      <c r="E54" s="529"/>
      <c r="F54" s="530"/>
      <c r="G54" s="530"/>
      <c r="H54" s="530"/>
      <c r="I54" s="530"/>
      <c r="J54" s="531"/>
      <c r="K54" s="43"/>
    </row>
    <row r="55" spans="2:10" ht="12.75">
      <c r="B55" s="141"/>
      <c r="C55" s="167"/>
      <c r="D55" s="167"/>
      <c r="E55" s="162"/>
      <c r="F55" s="162"/>
      <c r="G55" s="162"/>
      <c r="H55" s="162"/>
      <c r="I55" s="162"/>
      <c r="J55" s="162"/>
    </row>
    <row r="56" spans="2:10" ht="42.75" customHeight="1">
      <c r="B56" s="159" t="s">
        <v>445</v>
      </c>
      <c r="C56" s="365" t="str">
        <f>Translations!$B$835</f>
        <v>Please attach a representation of the data flow for the calculation of tonne-kilometre data, including responsibility for retrieving and storing each type of data.  If necessary, please refer to additional information, submitted with your completed plan.</v>
      </c>
      <c r="D56" s="365"/>
      <c r="E56" s="365"/>
      <c r="F56" s="365"/>
      <c r="G56" s="365"/>
      <c r="H56" s="365"/>
      <c r="I56" s="365"/>
      <c r="J56" s="365"/>
    </row>
    <row r="57" spans="2:10" ht="12.75">
      <c r="B57" s="165"/>
      <c r="C57" s="569" t="str">
        <f>Translations!$B$283</f>
        <v>Please reference the file/document attached to your monitoring plan in the box below.</v>
      </c>
      <c r="D57" s="569"/>
      <c r="E57" s="569"/>
      <c r="F57" s="569"/>
      <c r="G57" s="569"/>
      <c r="H57" s="569"/>
      <c r="I57" s="569"/>
      <c r="J57" s="569"/>
    </row>
    <row r="58" spans="2:7" ht="12.75">
      <c r="B58" s="165"/>
      <c r="C58" s="503"/>
      <c r="D58" s="504"/>
      <c r="E58" s="504"/>
      <c r="F58" s="504"/>
      <c r="G58" s="545"/>
    </row>
    <row r="59" spans="2:10" ht="12.75">
      <c r="B59" s="141"/>
      <c r="C59" s="167"/>
      <c r="D59" s="167"/>
      <c r="E59" s="162"/>
      <c r="F59" s="162"/>
      <c r="G59" s="162"/>
      <c r="H59" s="162"/>
      <c r="I59" s="162"/>
      <c r="J59" s="162"/>
    </row>
    <row r="60" spans="2:10" ht="15.75">
      <c r="B60" s="168">
        <v>9</v>
      </c>
      <c r="C60" s="169" t="str">
        <f>Translations!$B$342</f>
        <v>Control activities</v>
      </c>
      <c r="D60" s="169"/>
      <c r="E60" s="169"/>
      <c r="F60" s="169"/>
      <c r="G60" s="169"/>
      <c r="H60" s="169"/>
      <c r="I60" s="169"/>
      <c r="J60" s="169"/>
    </row>
    <row r="61" spans="2:10" ht="12.75">
      <c r="B61" s="141"/>
      <c r="C61" s="167"/>
      <c r="D61" s="167"/>
      <c r="E61" s="162"/>
      <c r="F61" s="162"/>
      <c r="G61" s="162"/>
      <c r="H61" s="162"/>
      <c r="I61" s="162"/>
      <c r="J61" s="162"/>
    </row>
    <row r="62" spans="2:10" ht="12.75">
      <c r="B62" s="56" t="s">
        <v>442</v>
      </c>
      <c r="C62" s="385" t="str">
        <f>Translations!$B$343</f>
        <v>Please provide details about the procedures used to assess inherent risks and control risks.</v>
      </c>
      <c r="D62" s="454"/>
      <c r="E62" s="454"/>
      <c r="F62" s="454"/>
      <c r="G62" s="454"/>
      <c r="H62" s="454"/>
      <c r="I62" s="454"/>
      <c r="J62" s="454"/>
    </row>
    <row r="63" spans="2:10" ht="28.5" customHeight="1">
      <c r="B63" s="141"/>
      <c r="C63" s="446" t="str">
        <f>Translations!$B$344</f>
        <v>The brief description should identify how the assessments of inherent risks ("errors") and control risks ("slips") are undertaken when establishing an effective control system.</v>
      </c>
      <c r="D63" s="446"/>
      <c r="E63" s="446"/>
      <c r="F63" s="446"/>
      <c r="G63" s="446"/>
      <c r="H63" s="446"/>
      <c r="I63" s="446"/>
      <c r="J63" s="446"/>
    </row>
    <row r="64" spans="2:10" ht="12.75">
      <c r="B64" s="141"/>
      <c r="C64" s="506" t="str">
        <f>Translations!$B$194</f>
        <v>Title of procedure</v>
      </c>
      <c r="D64" s="507"/>
      <c r="E64" s="503"/>
      <c r="F64" s="504"/>
      <c r="G64" s="504"/>
      <c r="H64" s="504"/>
      <c r="I64" s="504"/>
      <c r="J64" s="505"/>
    </row>
    <row r="65" spans="2:10" ht="12.75">
      <c r="B65" s="141"/>
      <c r="C65" s="506" t="str">
        <f>Translations!$B$195</f>
        <v>Reference for procedure</v>
      </c>
      <c r="D65" s="507"/>
      <c r="E65" s="503"/>
      <c r="F65" s="504"/>
      <c r="G65" s="504"/>
      <c r="H65" s="504"/>
      <c r="I65" s="504"/>
      <c r="J65" s="505"/>
    </row>
    <row r="66" spans="2:10" ht="54" customHeight="1">
      <c r="B66" s="141"/>
      <c r="C66" s="506" t="str">
        <f>Translations!$B$197</f>
        <v>Brief description of procedure</v>
      </c>
      <c r="D66" s="507"/>
      <c r="E66" s="503"/>
      <c r="F66" s="504"/>
      <c r="G66" s="504"/>
      <c r="H66" s="504"/>
      <c r="I66" s="504"/>
      <c r="J66" s="505"/>
    </row>
    <row r="67" spans="2:10" ht="35.25" customHeight="1">
      <c r="B67" s="141"/>
      <c r="C67" s="506" t="str">
        <f>Translations!$B$198</f>
        <v>Post or department responsible for data maintenance</v>
      </c>
      <c r="D67" s="507"/>
      <c r="E67" s="503"/>
      <c r="F67" s="504"/>
      <c r="G67" s="504"/>
      <c r="H67" s="504"/>
      <c r="I67" s="504"/>
      <c r="J67" s="505"/>
    </row>
    <row r="68" spans="2:10" ht="25.5" customHeight="1">
      <c r="B68" s="141"/>
      <c r="C68" s="506" t="str">
        <f>Translations!$B$199</f>
        <v>Location where records are kept</v>
      </c>
      <c r="D68" s="507"/>
      <c r="E68" s="503"/>
      <c r="F68" s="504"/>
      <c r="G68" s="504"/>
      <c r="H68" s="504"/>
      <c r="I68" s="504"/>
      <c r="J68" s="505"/>
    </row>
    <row r="69" spans="2:10" ht="27.75" customHeight="1">
      <c r="B69" s="141"/>
      <c r="C69" s="506" t="str">
        <f>Translations!$B$233</f>
        <v>Name of system used (where applicable).</v>
      </c>
      <c r="D69" s="507"/>
      <c r="E69" s="554"/>
      <c r="F69" s="555"/>
      <c r="G69" s="555"/>
      <c r="H69" s="555"/>
      <c r="I69" s="555"/>
      <c r="J69" s="556"/>
    </row>
    <row r="70" spans="2:10" ht="12.75">
      <c r="B70" s="141"/>
      <c r="C70" s="167"/>
      <c r="D70" s="167"/>
      <c r="E70" s="162"/>
      <c r="F70" s="162"/>
      <c r="G70" s="162"/>
      <c r="H70" s="162"/>
      <c r="I70" s="162"/>
      <c r="J70" s="162"/>
    </row>
    <row r="71" spans="2:10" ht="29.25" customHeight="1">
      <c r="B71" s="56" t="s">
        <v>445</v>
      </c>
      <c r="C71" s="385" t="str">
        <f>Translations!$B$345</f>
        <v>Please provide details about the procedures used to ensure quality assurance of measuring equipment and information technology used for data flow activities.</v>
      </c>
      <c r="D71" s="454"/>
      <c r="E71" s="454"/>
      <c r="F71" s="454"/>
      <c r="G71" s="454"/>
      <c r="H71" s="454"/>
      <c r="I71" s="454"/>
      <c r="J71" s="454"/>
    </row>
    <row r="72" spans="2:10" ht="28.5" customHeight="1">
      <c r="B72" s="141"/>
      <c r="C72" s="446"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446"/>
      <c r="E72" s="446"/>
      <c r="F72" s="446"/>
      <c r="G72" s="446"/>
      <c r="H72" s="446"/>
      <c r="I72" s="446"/>
      <c r="J72" s="446"/>
    </row>
    <row r="73" spans="2:10" ht="12.75">
      <c r="B73" s="141"/>
      <c r="C73" s="506" t="str">
        <f>Translations!$B$194</f>
        <v>Title of procedure</v>
      </c>
      <c r="D73" s="507"/>
      <c r="E73" s="503"/>
      <c r="F73" s="504"/>
      <c r="G73" s="504"/>
      <c r="H73" s="504"/>
      <c r="I73" s="504"/>
      <c r="J73" s="505"/>
    </row>
    <row r="74" spans="2:10" ht="12.75">
      <c r="B74" s="141"/>
      <c r="C74" s="506" t="str">
        <f>Translations!$B$195</f>
        <v>Reference for procedure</v>
      </c>
      <c r="D74" s="507"/>
      <c r="E74" s="503"/>
      <c r="F74" s="504"/>
      <c r="G74" s="504"/>
      <c r="H74" s="504"/>
      <c r="I74" s="504"/>
      <c r="J74" s="505"/>
    </row>
    <row r="75" spans="2:10" ht="54.75" customHeight="1">
      <c r="B75" s="141"/>
      <c r="C75" s="506" t="str">
        <f>Translations!$B$197</f>
        <v>Brief description of procedure</v>
      </c>
      <c r="D75" s="507"/>
      <c r="E75" s="503"/>
      <c r="F75" s="504"/>
      <c r="G75" s="504"/>
      <c r="H75" s="504"/>
      <c r="I75" s="504"/>
      <c r="J75" s="505"/>
    </row>
    <row r="76" spans="2:10" ht="34.5" customHeight="1">
      <c r="B76" s="141"/>
      <c r="C76" s="506" t="str">
        <f>Translations!$B$198</f>
        <v>Post or department responsible for data maintenance</v>
      </c>
      <c r="D76" s="507"/>
      <c r="E76" s="503"/>
      <c r="F76" s="504"/>
      <c r="G76" s="504"/>
      <c r="H76" s="504"/>
      <c r="I76" s="504"/>
      <c r="J76" s="505"/>
    </row>
    <row r="77" spans="2:10" ht="25.5" customHeight="1">
      <c r="B77" s="141"/>
      <c r="C77" s="506" t="str">
        <f>Translations!$B$199</f>
        <v>Location where records are kept</v>
      </c>
      <c r="D77" s="507"/>
      <c r="E77" s="503"/>
      <c r="F77" s="504"/>
      <c r="G77" s="504"/>
      <c r="H77" s="504"/>
      <c r="I77" s="504"/>
      <c r="J77" s="505"/>
    </row>
    <row r="78" spans="2:10" ht="25.5" customHeight="1">
      <c r="B78" s="141"/>
      <c r="C78" s="506" t="str">
        <f>Translations!$B$233</f>
        <v>Name of system used (where applicable).</v>
      </c>
      <c r="D78" s="507"/>
      <c r="E78" s="554"/>
      <c r="F78" s="555"/>
      <c r="G78" s="555"/>
      <c r="H78" s="555"/>
      <c r="I78" s="555"/>
      <c r="J78" s="556"/>
    </row>
    <row r="79" spans="2:10" ht="12.75">
      <c r="B79" s="141"/>
      <c r="C79" s="167"/>
      <c r="D79" s="167"/>
      <c r="E79" s="162"/>
      <c r="F79" s="162"/>
      <c r="G79" s="162"/>
      <c r="H79" s="162"/>
      <c r="I79" s="162"/>
      <c r="J79" s="162"/>
    </row>
    <row r="80" spans="2:10" ht="13.5" customHeight="1">
      <c r="B80" s="56" t="s">
        <v>467</v>
      </c>
      <c r="C80" s="385" t="str">
        <f>Translations!$B$347</f>
        <v>Please provide details about the procedures used to ensure regular internal reviews and validation of data.</v>
      </c>
      <c r="D80" s="454"/>
      <c r="E80" s="454"/>
      <c r="F80" s="454"/>
      <c r="G80" s="454"/>
      <c r="H80" s="454"/>
      <c r="I80" s="454"/>
      <c r="J80" s="454"/>
    </row>
    <row r="81" spans="2:10" ht="25.5" customHeight="1">
      <c r="B81" s="141"/>
      <c r="C81" s="557" t="str">
        <f>Translations!$B$836</f>
        <v>The brief description should identify that the review and validation process includes a check on whether tonne-kilometre data is complete, comparisons with data over previous years and criteria for rejecting data.</v>
      </c>
      <c r="D81" s="446"/>
      <c r="E81" s="446"/>
      <c r="F81" s="446"/>
      <c r="G81" s="446"/>
      <c r="H81" s="446"/>
      <c r="I81" s="446"/>
      <c r="J81" s="446"/>
    </row>
    <row r="82" spans="2:10" ht="12.75">
      <c r="B82" s="141"/>
      <c r="C82" s="506" t="str">
        <f>Translations!$B$194</f>
        <v>Title of procedure</v>
      </c>
      <c r="D82" s="507"/>
      <c r="E82" s="503"/>
      <c r="F82" s="504"/>
      <c r="G82" s="504"/>
      <c r="H82" s="504"/>
      <c r="I82" s="504"/>
      <c r="J82" s="505"/>
    </row>
    <row r="83" spans="2:10" ht="12.75">
      <c r="B83" s="141"/>
      <c r="C83" s="506" t="str">
        <f>Translations!$B$195</f>
        <v>Reference for procedure</v>
      </c>
      <c r="D83" s="507"/>
      <c r="E83" s="503"/>
      <c r="F83" s="504"/>
      <c r="G83" s="504"/>
      <c r="H83" s="504"/>
      <c r="I83" s="504"/>
      <c r="J83" s="505"/>
    </row>
    <row r="84" spans="2:10" ht="54" customHeight="1">
      <c r="B84" s="141"/>
      <c r="C84" s="506" t="str">
        <f>Translations!$B$197</f>
        <v>Brief description of procedure</v>
      </c>
      <c r="D84" s="507"/>
      <c r="E84" s="503"/>
      <c r="F84" s="504"/>
      <c r="G84" s="504"/>
      <c r="H84" s="504"/>
      <c r="I84" s="504"/>
      <c r="J84" s="505"/>
    </row>
    <row r="85" spans="2:10" ht="33.75" customHeight="1">
      <c r="B85" s="141"/>
      <c r="C85" s="506" t="str">
        <f>Translations!$B$198</f>
        <v>Post or department responsible for data maintenance</v>
      </c>
      <c r="D85" s="507"/>
      <c r="E85" s="503"/>
      <c r="F85" s="504"/>
      <c r="G85" s="504"/>
      <c r="H85" s="504"/>
      <c r="I85" s="504"/>
      <c r="J85" s="505"/>
    </row>
    <row r="86" spans="2:10" ht="25.5" customHeight="1">
      <c r="B86" s="141"/>
      <c r="C86" s="506" t="str">
        <f>Translations!$B$199</f>
        <v>Location where records are kept</v>
      </c>
      <c r="D86" s="507"/>
      <c r="E86" s="503"/>
      <c r="F86" s="504"/>
      <c r="G86" s="504"/>
      <c r="H86" s="504"/>
      <c r="I86" s="504"/>
      <c r="J86" s="505"/>
    </row>
    <row r="87" spans="2:10" ht="25.5" customHeight="1">
      <c r="B87" s="141"/>
      <c r="C87" s="506" t="str">
        <f>Translations!$B$233</f>
        <v>Name of system used (where applicable).</v>
      </c>
      <c r="D87" s="507"/>
      <c r="E87" s="554"/>
      <c r="F87" s="555"/>
      <c r="G87" s="555"/>
      <c r="H87" s="555"/>
      <c r="I87" s="555"/>
      <c r="J87" s="556"/>
    </row>
    <row r="88" spans="2:10" ht="12.75">
      <c r="B88" s="141"/>
      <c r="C88" s="167"/>
      <c r="D88" s="167"/>
      <c r="E88" s="162"/>
      <c r="F88" s="162"/>
      <c r="G88" s="162"/>
      <c r="H88" s="162"/>
      <c r="I88" s="162"/>
      <c r="J88" s="162"/>
    </row>
    <row r="89" spans="2:10" ht="13.5" customHeight="1">
      <c r="B89" s="56" t="s">
        <v>447</v>
      </c>
      <c r="C89" s="385" t="str">
        <f>Translations!$B$349</f>
        <v>Please provide details about the procedures used to handle corrections and corrective actions.</v>
      </c>
      <c r="D89" s="454"/>
      <c r="E89" s="454"/>
      <c r="F89" s="454"/>
      <c r="G89" s="454"/>
      <c r="H89" s="454"/>
      <c r="I89" s="454"/>
      <c r="J89" s="454"/>
    </row>
    <row r="90" spans="2:10" ht="34.5" customHeight="1">
      <c r="B90" s="141"/>
      <c r="C90" s="446"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446"/>
      <c r="E90" s="446"/>
      <c r="F90" s="446"/>
      <c r="G90" s="446"/>
      <c r="H90" s="446"/>
      <c r="I90" s="446"/>
      <c r="J90" s="446"/>
    </row>
    <row r="91" spans="2:10" ht="12.75">
      <c r="B91" s="141"/>
      <c r="C91" s="506" t="str">
        <f>Translations!$B$194</f>
        <v>Title of procedure</v>
      </c>
      <c r="D91" s="507"/>
      <c r="E91" s="503"/>
      <c r="F91" s="504"/>
      <c r="G91" s="504"/>
      <c r="H91" s="504"/>
      <c r="I91" s="504"/>
      <c r="J91" s="505"/>
    </row>
    <row r="92" spans="2:10" ht="12.75">
      <c r="B92" s="141"/>
      <c r="C92" s="506" t="str">
        <f>Translations!$B$195</f>
        <v>Reference for procedure</v>
      </c>
      <c r="D92" s="507"/>
      <c r="E92" s="503"/>
      <c r="F92" s="504"/>
      <c r="G92" s="504"/>
      <c r="H92" s="504"/>
      <c r="I92" s="504"/>
      <c r="J92" s="505"/>
    </row>
    <row r="93" spans="2:10" ht="54" customHeight="1">
      <c r="B93" s="141"/>
      <c r="C93" s="506" t="str">
        <f>Translations!$B$197</f>
        <v>Brief description of procedure</v>
      </c>
      <c r="D93" s="507"/>
      <c r="E93" s="503"/>
      <c r="F93" s="504"/>
      <c r="G93" s="504"/>
      <c r="H93" s="504"/>
      <c r="I93" s="504"/>
      <c r="J93" s="505"/>
    </row>
    <row r="94" spans="2:10" ht="35.25" customHeight="1">
      <c r="B94" s="141"/>
      <c r="C94" s="506" t="str">
        <f>Translations!$B$198</f>
        <v>Post or department responsible for data maintenance</v>
      </c>
      <c r="D94" s="507"/>
      <c r="E94" s="503"/>
      <c r="F94" s="504"/>
      <c r="G94" s="504"/>
      <c r="H94" s="504"/>
      <c r="I94" s="504"/>
      <c r="J94" s="505"/>
    </row>
    <row r="95" spans="2:10" ht="25.5" customHeight="1">
      <c r="B95" s="141"/>
      <c r="C95" s="506" t="str">
        <f>Translations!$B$199</f>
        <v>Location where records are kept</v>
      </c>
      <c r="D95" s="507"/>
      <c r="E95" s="503"/>
      <c r="F95" s="504"/>
      <c r="G95" s="504"/>
      <c r="H95" s="504"/>
      <c r="I95" s="504"/>
      <c r="J95" s="505"/>
    </row>
    <row r="96" spans="2:10" ht="25.5" customHeight="1">
      <c r="B96" s="141"/>
      <c r="C96" s="506" t="str">
        <f>Translations!$B$233</f>
        <v>Name of system used (where applicable).</v>
      </c>
      <c r="D96" s="507"/>
      <c r="E96" s="554"/>
      <c r="F96" s="555"/>
      <c r="G96" s="555"/>
      <c r="H96" s="555"/>
      <c r="I96" s="555"/>
      <c r="J96" s="556"/>
    </row>
    <row r="97" spans="2:10" ht="12.75">
      <c r="B97" s="141"/>
      <c r="C97" s="167"/>
      <c r="D97" s="167"/>
      <c r="E97" s="162"/>
      <c r="F97" s="162"/>
      <c r="G97" s="162"/>
      <c r="H97" s="162"/>
      <c r="I97" s="162"/>
      <c r="J97" s="162"/>
    </row>
    <row r="98" spans="2:10" ht="13.5" customHeight="1">
      <c r="B98" s="56" t="s">
        <v>448</v>
      </c>
      <c r="C98" s="385" t="str">
        <f>Translations!$B$351</f>
        <v>If applicable, please provide details about the procedures used to control outsourced activities.</v>
      </c>
      <c r="D98" s="454"/>
      <c r="E98" s="454"/>
      <c r="F98" s="454"/>
      <c r="G98" s="454"/>
      <c r="H98" s="454"/>
      <c r="I98" s="454"/>
      <c r="J98" s="454"/>
    </row>
    <row r="99" spans="2:10" ht="28.5" customHeight="1">
      <c r="B99" s="141"/>
      <c r="C99" s="446" t="str">
        <f>Translations!$B$352</f>
        <v>The brief description should identify how data flow activities and control activities of outsourced processes are checked and what checks are undertaken on the quality of the resulting data.</v>
      </c>
      <c r="D99" s="446"/>
      <c r="E99" s="446"/>
      <c r="F99" s="446"/>
      <c r="G99" s="446"/>
      <c r="H99" s="446"/>
      <c r="I99" s="446"/>
      <c r="J99" s="446"/>
    </row>
    <row r="100" spans="2:10" ht="12.75">
      <c r="B100" s="141"/>
      <c r="C100" s="506" t="str">
        <f>Translations!$B$194</f>
        <v>Title of procedure</v>
      </c>
      <c r="D100" s="507"/>
      <c r="E100" s="503"/>
      <c r="F100" s="504"/>
      <c r="G100" s="504"/>
      <c r="H100" s="504"/>
      <c r="I100" s="504"/>
      <c r="J100" s="505"/>
    </row>
    <row r="101" spans="2:10" ht="12.75">
      <c r="B101" s="141"/>
      <c r="C101" s="506" t="str">
        <f>Translations!$B$195</f>
        <v>Reference for procedure</v>
      </c>
      <c r="D101" s="507"/>
      <c r="E101" s="503"/>
      <c r="F101" s="504"/>
      <c r="G101" s="504"/>
      <c r="H101" s="504"/>
      <c r="I101" s="504"/>
      <c r="J101" s="505"/>
    </row>
    <row r="102" spans="2:10" ht="54" customHeight="1">
      <c r="B102" s="141"/>
      <c r="C102" s="506" t="str">
        <f>Translations!$B$197</f>
        <v>Brief description of procedure</v>
      </c>
      <c r="D102" s="507"/>
      <c r="E102" s="503"/>
      <c r="F102" s="504"/>
      <c r="G102" s="504"/>
      <c r="H102" s="504"/>
      <c r="I102" s="504"/>
      <c r="J102" s="505"/>
    </row>
    <row r="103" spans="2:10" ht="34.5" customHeight="1">
      <c r="B103" s="141"/>
      <c r="C103" s="506" t="str">
        <f>Translations!$B$198</f>
        <v>Post or department responsible for data maintenance</v>
      </c>
      <c r="D103" s="507"/>
      <c r="E103" s="503"/>
      <c r="F103" s="504"/>
      <c r="G103" s="504"/>
      <c r="H103" s="504"/>
      <c r="I103" s="504"/>
      <c r="J103" s="505"/>
    </row>
    <row r="104" spans="2:10" ht="25.5" customHeight="1">
      <c r="B104" s="141"/>
      <c r="C104" s="506" t="str">
        <f>Translations!$B$199</f>
        <v>Location where records are kept</v>
      </c>
      <c r="D104" s="507"/>
      <c r="E104" s="503"/>
      <c r="F104" s="504"/>
      <c r="G104" s="504"/>
      <c r="H104" s="504"/>
      <c r="I104" s="504"/>
      <c r="J104" s="505"/>
    </row>
    <row r="105" spans="2:10" ht="25.5" customHeight="1">
      <c r="B105" s="141"/>
      <c r="C105" s="506" t="str">
        <f>Translations!$B$233</f>
        <v>Name of system used (where applicable).</v>
      </c>
      <c r="D105" s="507"/>
      <c r="E105" s="554"/>
      <c r="F105" s="555"/>
      <c r="G105" s="555"/>
      <c r="H105" s="555"/>
      <c r="I105" s="555"/>
      <c r="J105" s="556"/>
    </row>
    <row r="106" spans="2:10" ht="12.75">
      <c r="B106" s="141"/>
      <c r="C106" s="167"/>
      <c r="D106" s="167"/>
      <c r="E106" s="162"/>
      <c r="F106" s="162"/>
      <c r="G106" s="162"/>
      <c r="H106" s="162"/>
      <c r="I106" s="162"/>
      <c r="J106" s="162"/>
    </row>
    <row r="107" spans="2:10" ht="13.5" customHeight="1">
      <c r="B107" s="56" t="s">
        <v>443</v>
      </c>
      <c r="C107" s="385" t="str">
        <f>Translations!$B$353</f>
        <v>Please provide details about the procedures used to manage record keeping and documentation.</v>
      </c>
      <c r="D107" s="454"/>
      <c r="E107" s="454"/>
      <c r="F107" s="454"/>
      <c r="G107" s="454"/>
      <c r="H107" s="454"/>
      <c r="I107" s="454"/>
      <c r="J107" s="454"/>
    </row>
    <row r="108" spans="2:10" ht="35.25" customHeight="1">
      <c r="B108" s="141"/>
      <c r="C108" s="446"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446"/>
      <c r="E108" s="446"/>
      <c r="F108" s="446"/>
      <c r="G108" s="446"/>
      <c r="H108" s="446"/>
      <c r="I108" s="446"/>
      <c r="J108" s="446"/>
    </row>
    <row r="109" spans="2:10" ht="12.75">
      <c r="B109" s="141"/>
      <c r="C109" s="506" t="str">
        <f>Translations!$B$194</f>
        <v>Title of procedure</v>
      </c>
      <c r="D109" s="507"/>
      <c r="E109" s="503"/>
      <c r="F109" s="504"/>
      <c r="G109" s="504"/>
      <c r="H109" s="504"/>
      <c r="I109" s="504"/>
      <c r="J109" s="505"/>
    </row>
    <row r="110" spans="2:10" ht="12.75">
      <c r="B110" s="141"/>
      <c r="C110" s="506" t="str">
        <f>Translations!$B$195</f>
        <v>Reference for procedure</v>
      </c>
      <c r="D110" s="507"/>
      <c r="E110" s="503"/>
      <c r="F110" s="504"/>
      <c r="G110" s="504"/>
      <c r="H110" s="504"/>
      <c r="I110" s="504"/>
      <c r="J110" s="505"/>
    </row>
    <row r="111" spans="2:10" ht="54" customHeight="1">
      <c r="B111" s="141"/>
      <c r="C111" s="506" t="str">
        <f>Translations!$B$197</f>
        <v>Brief description of procedure</v>
      </c>
      <c r="D111" s="507"/>
      <c r="E111" s="503"/>
      <c r="F111" s="504"/>
      <c r="G111" s="504"/>
      <c r="H111" s="504"/>
      <c r="I111" s="504"/>
      <c r="J111" s="505"/>
    </row>
    <row r="112" spans="2:10" ht="34.5" customHeight="1">
      <c r="B112" s="141"/>
      <c r="C112" s="506" t="str">
        <f>Translations!$B$198</f>
        <v>Post or department responsible for data maintenance</v>
      </c>
      <c r="D112" s="507"/>
      <c r="E112" s="503"/>
      <c r="F112" s="504"/>
      <c r="G112" s="504"/>
      <c r="H112" s="504"/>
      <c r="I112" s="504"/>
      <c r="J112" s="505"/>
    </row>
    <row r="113" spans="2:10" ht="25.5" customHeight="1">
      <c r="B113" s="141"/>
      <c r="C113" s="506" t="str">
        <f>Translations!$B$199</f>
        <v>Location where records are kept</v>
      </c>
      <c r="D113" s="507"/>
      <c r="E113" s="503"/>
      <c r="F113" s="504"/>
      <c r="G113" s="504"/>
      <c r="H113" s="504"/>
      <c r="I113" s="504"/>
      <c r="J113" s="505"/>
    </row>
    <row r="114" spans="2:10" ht="25.5" customHeight="1">
      <c r="B114" s="141"/>
      <c r="C114" s="506" t="str">
        <f>Translations!$B$233</f>
        <v>Name of system used (where applicable).</v>
      </c>
      <c r="D114" s="507"/>
      <c r="E114" s="554"/>
      <c r="F114" s="555"/>
      <c r="G114" s="555"/>
      <c r="H114" s="555"/>
      <c r="I114" s="555"/>
      <c r="J114" s="556"/>
    </row>
    <row r="115" spans="2:10" ht="12.75">
      <c r="B115" s="141"/>
      <c r="C115" s="167"/>
      <c r="D115" s="167"/>
      <c r="E115" s="162"/>
      <c r="F115" s="162"/>
      <c r="G115" s="162"/>
      <c r="H115" s="162"/>
      <c r="I115" s="162"/>
      <c r="J115" s="162"/>
    </row>
    <row r="116" spans="2:10" ht="25.5" customHeight="1">
      <c r="B116" s="159" t="s">
        <v>736</v>
      </c>
      <c r="C116" s="365" t="str">
        <f>Translations!$B$837</f>
        <v>Please provide the results of a risk assessment that demonstrates that the control activities and procedures are commensurate with the risks identified.</v>
      </c>
      <c r="D116" s="365"/>
      <c r="E116" s="365"/>
      <c r="F116" s="365"/>
      <c r="G116" s="365"/>
      <c r="H116" s="365"/>
      <c r="I116" s="365"/>
      <c r="J116" s="365"/>
    </row>
    <row r="117" spans="2:10" ht="13.5" customHeight="1">
      <c r="B117" s="165"/>
      <c r="C117" s="569" t="str">
        <f>Translations!$B$283</f>
        <v>Please reference the file/document attached to your monitoring plan in the box below.</v>
      </c>
      <c r="D117" s="569"/>
      <c r="E117" s="569"/>
      <c r="F117" s="569"/>
      <c r="G117" s="569"/>
      <c r="H117" s="569"/>
      <c r="I117" s="569"/>
      <c r="J117" s="569"/>
    </row>
    <row r="118" spans="2:7" ht="12.75">
      <c r="B118" s="165"/>
      <c r="C118" s="541"/>
      <c r="D118" s="542"/>
      <c r="E118" s="542"/>
      <c r="F118" s="542"/>
      <c r="G118" s="543"/>
    </row>
    <row r="119" spans="2:6" ht="12.75" customHeight="1">
      <c r="B119" s="165"/>
      <c r="C119" s="161"/>
      <c r="D119" s="161"/>
      <c r="E119" s="161"/>
      <c r="F119" s="161"/>
    </row>
    <row r="120" spans="2:10" ht="30.75" customHeight="1">
      <c r="B120" s="56" t="s">
        <v>455</v>
      </c>
      <c r="C120" s="580" t="str">
        <f>Translations!$B$356</f>
        <v>Does your organisation have a documented environmental management system?  Please choose the most relevant response.</v>
      </c>
      <c r="D120" s="580"/>
      <c r="E120" s="580"/>
      <c r="F120" s="580"/>
      <c r="G120" s="580"/>
      <c r="H120" s="580"/>
      <c r="I120" s="580"/>
      <c r="J120" s="580"/>
    </row>
    <row r="121" spans="3:10" ht="12.75" customHeight="1">
      <c r="C121" s="541" t="s">
        <v>471</v>
      </c>
      <c r="D121" s="542"/>
      <c r="E121" s="542"/>
      <c r="F121" s="542"/>
      <c r="G121" s="581"/>
      <c r="H121" s="171"/>
      <c r="I121" s="171"/>
      <c r="J121" s="171"/>
    </row>
    <row r="122" spans="2:10" ht="12.75" customHeight="1">
      <c r="B122" s="56"/>
      <c r="C122" s="96"/>
      <c r="D122" s="172"/>
      <c r="E122" s="171"/>
      <c r="F122" s="171"/>
      <c r="G122" s="171"/>
      <c r="H122" s="171"/>
      <c r="I122" s="171"/>
      <c r="J122" s="171"/>
    </row>
    <row r="123" spans="2:10" ht="41.25" customHeight="1">
      <c r="B123" s="159" t="s">
        <v>462</v>
      </c>
      <c r="C123" s="365" t="str">
        <f>Translations!$B$357</f>
        <v>If the Environmental Management System is certified by an accredited organisation and the system incorporates procedures relevant to EU ETS monitoring and reporting, please specify to which standard e.g. ISO14001, EMAS, etc.</v>
      </c>
      <c r="D123" s="365"/>
      <c r="E123" s="365"/>
      <c r="F123" s="365"/>
      <c r="G123" s="365"/>
      <c r="H123" s="365"/>
      <c r="I123" s="365"/>
      <c r="J123" s="365"/>
    </row>
    <row r="124" spans="3:10" ht="12.75" customHeight="1">
      <c r="C124" s="541"/>
      <c r="D124" s="544"/>
      <c r="E124" s="544"/>
      <c r="F124" s="544"/>
      <c r="G124" s="543"/>
      <c r="H124" s="170"/>
      <c r="I124" s="170"/>
      <c r="J124" s="170"/>
    </row>
    <row r="125" spans="2:5" ht="12.75" customHeight="1">
      <c r="B125" s="173"/>
      <c r="C125" s="96"/>
      <c r="D125" s="174"/>
      <c r="E125" s="174"/>
    </row>
    <row r="126" spans="1:10" s="74" customFormat="1" ht="12.75" customHeight="1">
      <c r="A126" s="57"/>
      <c r="B126" s="79"/>
      <c r="C126" s="161"/>
      <c r="D126" s="161"/>
      <c r="E126" s="161"/>
      <c r="F126" s="161"/>
      <c r="G126" s="161"/>
      <c r="H126" s="161"/>
      <c r="I126" s="161"/>
      <c r="J126" s="161"/>
    </row>
    <row r="127" spans="2:10" ht="15.75">
      <c r="B127" s="163">
        <v>10</v>
      </c>
      <c r="C127" s="164" t="str">
        <f>Translations!$B$18</f>
        <v>List of definitions and abbreviations used</v>
      </c>
      <c r="D127" s="175"/>
      <c r="E127" s="175"/>
      <c r="F127" s="175"/>
      <c r="G127" s="175"/>
      <c r="H127" s="175"/>
      <c r="I127" s="175"/>
      <c r="J127" s="175"/>
    </row>
    <row r="128" spans="2:10" ht="12.75" customHeight="1">
      <c r="B128" s="165"/>
      <c r="C128" s="100"/>
      <c r="D128" s="100"/>
      <c r="E128" s="100"/>
      <c r="F128" s="100"/>
      <c r="G128" s="100"/>
      <c r="H128" s="100"/>
      <c r="I128" s="100"/>
      <c r="J128" s="80"/>
    </row>
    <row r="129" spans="2:10" ht="12.75">
      <c r="B129" s="56" t="s">
        <v>442</v>
      </c>
      <c r="C129" s="582" t="str">
        <f>Translations!$B$358</f>
        <v>Please list any abbreviations, acronyms or definitions that you have used in completing this monitoring plan.</v>
      </c>
      <c r="D129" s="582"/>
      <c r="E129" s="582"/>
      <c r="F129" s="582"/>
      <c r="G129" s="582"/>
      <c r="H129" s="582"/>
      <c r="I129" s="582"/>
      <c r="J129" s="582"/>
    </row>
    <row r="130" spans="2:10" ht="12.75">
      <c r="B130" s="165"/>
      <c r="C130" s="100"/>
      <c r="D130" s="100"/>
      <c r="E130" s="100"/>
      <c r="F130" s="100"/>
      <c r="G130" s="100"/>
      <c r="H130" s="100"/>
      <c r="I130" s="100"/>
      <c r="J130" s="100"/>
    </row>
    <row r="131" spans="3:10" ht="12.75">
      <c r="C131" s="575" t="str">
        <f>Translations!$B$359</f>
        <v>Abbreviation</v>
      </c>
      <c r="D131" s="575"/>
      <c r="E131" s="575" t="str">
        <f>Translations!$B$360</f>
        <v>Definition</v>
      </c>
      <c r="F131" s="575"/>
      <c r="G131" s="575"/>
      <c r="H131" s="575"/>
      <c r="I131" s="575"/>
      <c r="J131" s="575"/>
    </row>
    <row r="132" spans="3:10" ht="12.75">
      <c r="C132" s="574"/>
      <c r="D132" s="574"/>
      <c r="E132" s="472"/>
      <c r="F132" s="472"/>
      <c r="G132" s="472"/>
      <c r="H132" s="472"/>
      <c r="I132" s="472"/>
      <c r="J132" s="472"/>
    </row>
    <row r="133" spans="3:10" ht="12.75">
      <c r="C133" s="574"/>
      <c r="D133" s="574"/>
      <c r="E133" s="472"/>
      <c r="F133" s="472"/>
      <c r="G133" s="472"/>
      <c r="H133" s="472"/>
      <c r="I133" s="472"/>
      <c r="J133" s="472"/>
    </row>
    <row r="134" spans="3:10" ht="12.75">
      <c r="C134" s="574"/>
      <c r="D134" s="574"/>
      <c r="E134" s="472"/>
      <c r="F134" s="472"/>
      <c r="G134" s="472"/>
      <c r="H134" s="472"/>
      <c r="I134" s="472"/>
      <c r="J134" s="472"/>
    </row>
    <row r="135" spans="3:10" ht="12.75">
      <c r="C135" s="574"/>
      <c r="D135" s="574"/>
      <c r="E135" s="472"/>
      <c r="F135" s="472"/>
      <c r="G135" s="472"/>
      <c r="H135" s="472"/>
      <c r="I135" s="472"/>
      <c r="J135" s="472"/>
    </row>
    <row r="136" spans="3:10" ht="12.75">
      <c r="C136" s="574"/>
      <c r="D136" s="574"/>
      <c r="E136" s="472"/>
      <c r="F136" s="472"/>
      <c r="G136" s="472"/>
      <c r="H136" s="472"/>
      <c r="I136" s="472"/>
      <c r="J136" s="472"/>
    </row>
    <row r="137" spans="3:10" ht="12.75">
      <c r="C137" s="574"/>
      <c r="D137" s="574"/>
      <c r="E137" s="472"/>
      <c r="F137" s="472"/>
      <c r="G137" s="472"/>
      <c r="H137" s="472"/>
      <c r="I137" s="472"/>
      <c r="J137" s="472"/>
    </row>
    <row r="138" spans="3:10" ht="12.75">
      <c r="C138" s="574"/>
      <c r="D138" s="574"/>
      <c r="E138" s="472"/>
      <c r="F138" s="472"/>
      <c r="G138" s="472"/>
      <c r="H138" s="472"/>
      <c r="I138" s="472"/>
      <c r="J138" s="472"/>
    </row>
    <row r="139" spans="3:10" ht="12.75">
      <c r="C139" s="574"/>
      <c r="D139" s="574"/>
      <c r="E139" s="472"/>
      <c r="F139" s="472"/>
      <c r="G139" s="472"/>
      <c r="H139" s="472"/>
      <c r="I139" s="472"/>
      <c r="J139" s="472"/>
    </row>
    <row r="140" spans="3:10" ht="12.75">
      <c r="C140" s="574"/>
      <c r="D140" s="574"/>
      <c r="E140" s="472"/>
      <c r="F140" s="472"/>
      <c r="G140" s="472"/>
      <c r="H140" s="472"/>
      <c r="I140" s="472"/>
      <c r="J140" s="472"/>
    </row>
    <row r="141" spans="3:10" ht="12.75">
      <c r="C141" s="574"/>
      <c r="D141" s="574"/>
      <c r="E141" s="472"/>
      <c r="F141" s="472"/>
      <c r="G141" s="472"/>
      <c r="H141" s="472"/>
      <c r="I141" s="472"/>
      <c r="J141" s="472"/>
    </row>
    <row r="142" spans="2:10" ht="12.75">
      <c r="B142" s="176"/>
      <c r="C142" s="177"/>
      <c r="D142" s="177"/>
      <c r="E142" s="177"/>
      <c r="F142" s="177"/>
      <c r="G142" s="177"/>
      <c r="H142" s="177"/>
      <c r="I142" s="177"/>
      <c r="J142" s="177"/>
    </row>
    <row r="143" spans="2:10" ht="15.75">
      <c r="B143" s="163">
        <v>11</v>
      </c>
      <c r="C143" s="164" t="str">
        <f>Translations!$B$19</f>
        <v>Additional information</v>
      </c>
      <c r="D143" s="175"/>
      <c r="E143" s="175"/>
      <c r="F143" s="175"/>
      <c r="G143" s="175"/>
      <c r="H143" s="175"/>
      <c r="I143" s="175"/>
      <c r="J143" s="175"/>
    </row>
    <row r="144" spans="2:10" ht="12.75">
      <c r="B144" s="165"/>
      <c r="C144" s="100"/>
      <c r="D144" s="100"/>
      <c r="E144" s="100"/>
      <c r="F144" s="100"/>
      <c r="G144" s="100"/>
      <c r="H144" s="100"/>
      <c r="I144" s="100"/>
      <c r="J144" s="100"/>
    </row>
    <row r="145" spans="2:10" ht="41.25" customHeight="1">
      <c r="B145" s="56" t="s">
        <v>442</v>
      </c>
      <c r="C145" s="385"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385"/>
      <c r="E145" s="385"/>
      <c r="F145" s="385"/>
      <c r="G145" s="385"/>
      <c r="H145" s="385"/>
      <c r="I145" s="385"/>
      <c r="J145" s="385"/>
    </row>
    <row r="146" spans="2:10" ht="36" customHeight="1">
      <c r="B146" s="178"/>
      <c r="C146" s="576"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576"/>
      <c r="E146" s="576"/>
      <c r="F146" s="576"/>
      <c r="G146" s="576"/>
      <c r="H146" s="576"/>
      <c r="I146" s="576"/>
      <c r="J146" s="576"/>
    </row>
    <row r="147" spans="3:10" ht="12.75" customHeight="1">
      <c r="C147" s="576" t="str">
        <f>Translations!$B$363</f>
        <v>Please provide file name(s) (if in an electronic format) or document reference number(s) (if hard copy) below:</v>
      </c>
      <c r="D147" s="576"/>
      <c r="E147" s="576"/>
      <c r="F147" s="576"/>
      <c r="G147" s="576"/>
      <c r="H147" s="576"/>
      <c r="I147" s="576"/>
      <c r="J147" s="576"/>
    </row>
    <row r="148" spans="3:10" ht="12.75">
      <c r="C148" s="577" t="str">
        <f>Translations!$B$364</f>
        <v>File name/Reference</v>
      </c>
      <c r="D148" s="577"/>
      <c r="E148" s="577" t="str">
        <f>Translations!$B$365</f>
        <v>Document description</v>
      </c>
      <c r="F148" s="577"/>
      <c r="G148" s="577"/>
      <c r="H148" s="577"/>
      <c r="I148" s="577"/>
      <c r="J148" s="577"/>
    </row>
    <row r="149" spans="3:10" ht="12.75">
      <c r="C149" s="578"/>
      <c r="D149" s="578"/>
      <c r="E149" s="579"/>
      <c r="F149" s="579"/>
      <c r="G149" s="579"/>
      <c r="H149" s="579"/>
      <c r="I149" s="579"/>
      <c r="J149" s="579"/>
    </row>
    <row r="150" spans="3:10" ht="12.75">
      <c r="C150" s="578"/>
      <c r="D150" s="578"/>
      <c r="E150" s="579"/>
      <c r="F150" s="579"/>
      <c r="G150" s="579"/>
      <c r="H150" s="579"/>
      <c r="I150" s="579"/>
      <c r="J150" s="579"/>
    </row>
    <row r="151" spans="3:10" ht="12.75">
      <c r="C151" s="578"/>
      <c r="D151" s="578"/>
      <c r="E151" s="579"/>
      <c r="F151" s="579"/>
      <c r="G151" s="579"/>
      <c r="H151" s="579"/>
      <c r="I151" s="579"/>
      <c r="J151" s="579"/>
    </row>
    <row r="152" spans="3:10" ht="12.75">
      <c r="C152" s="578"/>
      <c r="D152" s="578"/>
      <c r="E152" s="579"/>
      <c r="F152" s="579"/>
      <c r="G152" s="579"/>
      <c r="H152" s="579"/>
      <c r="I152" s="579"/>
      <c r="J152" s="579"/>
    </row>
    <row r="153" spans="3:10" ht="12.75">
      <c r="C153" s="578"/>
      <c r="D153" s="578"/>
      <c r="E153" s="579"/>
      <c r="F153" s="579"/>
      <c r="G153" s="579"/>
      <c r="H153" s="579"/>
      <c r="I153" s="579"/>
      <c r="J153" s="579"/>
    </row>
    <row r="154" spans="3:10" ht="12.75">
      <c r="C154" s="578"/>
      <c r="D154" s="578"/>
      <c r="E154" s="579"/>
      <c r="F154" s="579"/>
      <c r="G154" s="579"/>
      <c r="H154" s="579"/>
      <c r="I154" s="579"/>
      <c r="J154" s="579"/>
    </row>
    <row r="155" spans="3:10" ht="12.75">
      <c r="C155" s="578"/>
      <c r="D155" s="578"/>
      <c r="E155" s="579"/>
      <c r="F155" s="579"/>
      <c r="G155" s="579"/>
      <c r="H155" s="579"/>
      <c r="I155" s="579"/>
      <c r="J155" s="579"/>
    </row>
    <row r="156" spans="3:10" ht="12.75">
      <c r="C156" s="578"/>
      <c r="D156" s="578"/>
      <c r="E156" s="579"/>
      <c r="F156" s="579"/>
      <c r="G156" s="579"/>
      <c r="H156" s="579"/>
      <c r="I156" s="579"/>
      <c r="J156" s="579"/>
    </row>
  </sheetData>
  <sheetProtection sheet="1" objects="1" scenarios="1" formatCells="0" formatColumns="0" formatRows="0"/>
  <mergeCells count="210">
    <mergeCell ref="C65:D65"/>
    <mergeCell ref="E65:J65"/>
    <mergeCell ref="C63:J63"/>
    <mergeCell ref="E32:J32"/>
    <mergeCell ref="C36:J36"/>
    <mergeCell ref="C40:D40"/>
    <mergeCell ref="C57:J57"/>
    <mergeCell ref="C32:D32"/>
    <mergeCell ref="C62:J62"/>
    <mergeCell ref="C64:D64"/>
    <mergeCell ref="C20:D20"/>
    <mergeCell ref="C28:D28"/>
    <mergeCell ref="E28:J28"/>
    <mergeCell ref="C22:D22"/>
    <mergeCell ref="C23:D23"/>
    <mergeCell ref="E22:J22"/>
    <mergeCell ref="C156:D156"/>
    <mergeCell ref="E156:J156"/>
    <mergeCell ref="C154:D154"/>
    <mergeCell ref="E154:J154"/>
    <mergeCell ref="C155:D155"/>
    <mergeCell ref="E155:J155"/>
    <mergeCell ref="E153:J153"/>
    <mergeCell ref="C149:D149"/>
    <mergeCell ref="E149:J149"/>
    <mergeCell ref="C152:D152"/>
    <mergeCell ref="E152:J152"/>
    <mergeCell ref="C150:D150"/>
    <mergeCell ref="E150:J150"/>
    <mergeCell ref="C153:D153"/>
    <mergeCell ref="C148:D148"/>
    <mergeCell ref="C151:D151"/>
    <mergeCell ref="E151:J151"/>
    <mergeCell ref="E148:J148"/>
    <mergeCell ref="C147:J147"/>
    <mergeCell ref="C120:J120"/>
    <mergeCell ref="C121:G121"/>
    <mergeCell ref="C131:D131"/>
    <mergeCell ref="C134:D134"/>
    <mergeCell ref="C129:J129"/>
    <mergeCell ref="E141:J141"/>
    <mergeCell ref="C145:J145"/>
    <mergeCell ref="C146:J146"/>
    <mergeCell ref="C30:D30"/>
    <mergeCell ref="E30:J30"/>
    <mergeCell ref="C31:D31"/>
    <mergeCell ref="E31:J31"/>
    <mergeCell ref="C117:J117"/>
    <mergeCell ref="C56:J56"/>
    <mergeCell ref="C141:D141"/>
    <mergeCell ref="E136:J136"/>
    <mergeCell ref="E131:J131"/>
    <mergeCell ref="C123:J123"/>
    <mergeCell ref="C132:D132"/>
    <mergeCell ref="E132:J132"/>
    <mergeCell ref="C133:D133"/>
    <mergeCell ref="E133:J133"/>
    <mergeCell ref="E134:J134"/>
    <mergeCell ref="C135:D135"/>
    <mergeCell ref="E135:J135"/>
    <mergeCell ref="B2:J2"/>
    <mergeCell ref="C140:D140"/>
    <mergeCell ref="E140:J140"/>
    <mergeCell ref="C137:D137"/>
    <mergeCell ref="E137:J137"/>
    <mergeCell ref="C138:D138"/>
    <mergeCell ref="E138:J138"/>
    <mergeCell ref="C139:D139"/>
    <mergeCell ref="E139:J139"/>
    <mergeCell ref="C136:D136"/>
    <mergeCell ref="C10:E10"/>
    <mergeCell ref="F10:J10"/>
    <mergeCell ref="C11:E11"/>
    <mergeCell ref="C18:D18"/>
    <mergeCell ref="E18:J18"/>
    <mergeCell ref="C6:J6"/>
    <mergeCell ref="C7:J7"/>
    <mergeCell ref="C8:J8"/>
    <mergeCell ref="C9:E9"/>
    <mergeCell ref="F9:J9"/>
    <mergeCell ref="C116:J116"/>
    <mergeCell ref="C19:D19"/>
    <mergeCell ref="C26:J26"/>
    <mergeCell ref="C27:D27"/>
    <mergeCell ref="E27:J27"/>
    <mergeCell ref="E21:J21"/>
    <mergeCell ref="C25:J25"/>
    <mergeCell ref="E23:J23"/>
    <mergeCell ref="C21:D21"/>
    <mergeCell ref="E20:J20"/>
    <mergeCell ref="F11:J11"/>
    <mergeCell ref="C12:E12"/>
    <mergeCell ref="F12:J12"/>
    <mergeCell ref="C13:E13"/>
    <mergeCell ref="F13:J13"/>
    <mergeCell ref="C14:E14"/>
    <mergeCell ref="F14:J14"/>
    <mergeCell ref="E64:J64"/>
    <mergeCell ref="C29:D29"/>
    <mergeCell ref="E29:J29"/>
    <mergeCell ref="C16:J16"/>
    <mergeCell ref="C17:J17"/>
    <mergeCell ref="E19:J19"/>
    <mergeCell ref="C42:D42"/>
    <mergeCell ref="C43:D45"/>
    <mergeCell ref="C51:D54"/>
    <mergeCell ref="E49:J49"/>
    <mergeCell ref="C66:D66"/>
    <mergeCell ref="E66:J66"/>
    <mergeCell ref="C67:D67"/>
    <mergeCell ref="E67:J67"/>
    <mergeCell ref="C68:D68"/>
    <mergeCell ref="E68:J68"/>
    <mergeCell ref="C69:D69"/>
    <mergeCell ref="E69:J69"/>
    <mergeCell ref="C71:J71"/>
    <mergeCell ref="C73:D73"/>
    <mergeCell ref="E73:J73"/>
    <mergeCell ref="C74:D74"/>
    <mergeCell ref="E74:J74"/>
    <mergeCell ref="C72:J72"/>
    <mergeCell ref="C75:D75"/>
    <mergeCell ref="E75:J75"/>
    <mergeCell ref="C76:D76"/>
    <mergeCell ref="E76:J76"/>
    <mergeCell ref="C77:D77"/>
    <mergeCell ref="E77:J77"/>
    <mergeCell ref="C78:D78"/>
    <mergeCell ref="E78:J78"/>
    <mergeCell ref="C80:J80"/>
    <mergeCell ref="C82:D82"/>
    <mergeCell ref="E82:J82"/>
    <mergeCell ref="C83:D83"/>
    <mergeCell ref="E83:J83"/>
    <mergeCell ref="C81:J81"/>
    <mergeCell ref="C84:D84"/>
    <mergeCell ref="E84:J84"/>
    <mergeCell ref="C85:D85"/>
    <mergeCell ref="E85:J85"/>
    <mergeCell ref="C86:D86"/>
    <mergeCell ref="E86:J86"/>
    <mergeCell ref="C87:D87"/>
    <mergeCell ref="E87:J87"/>
    <mergeCell ref="C89:J89"/>
    <mergeCell ref="C91:D91"/>
    <mergeCell ref="E91:J91"/>
    <mergeCell ref="C90:J90"/>
    <mergeCell ref="C92:D92"/>
    <mergeCell ref="E92:J92"/>
    <mergeCell ref="C93:D93"/>
    <mergeCell ref="E93:J93"/>
    <mergeCell ref="C94:D94"/>
    <mergeCell ref="E94:J94"/>
    <mergeCell ref="C95:D95"/>
    <mergeCell ref="E95:J95"/>
    <mergeCell ref="C96:D96"/>
    <mergeCell ref="E96:J96"/>
    <mergeCell ref="C98:J98"/>
    <mergeCell ref="C100:D100"/>
    <mergeCell ref="E100:J100"/>
    <mergeCell ref="C99:J99"/>
    <mergeCell ref="C101:D101"/>
    <mergeCell ref="E101:J101"/>
    <mergeCell ref="C102:D102"/>
    <mergeCell ref="E102:J102"/>
    <mergeCell ref="C103:D103"/>
    <mergeCell ref="E103:J103"/>
    <mergeCell ref="C104:D104"/>
    <mergeCell ref="E104:J104"/>
    <mergeCell ref="C105:D105"/>
    <mergeCell ref="E105:J105"/>
    <mergeCell ref="C107:J107"/>
    <mergeCell ref="C109:D109"/>
    <mergeCell ref="E109:J109"/>
    <mergeCell ref="C108:J108"/>
    <mergeCell ref="C114:D114"/>
    <mergeCell ref="E114:J114"/>
    <mergeCell ref="C112:D112"/>
    <mergeCell ref="E112:J112"/>
    <mergeCell ref="C113:D113"/>
    <mergeCell ref="E113:J113"/>
    <mergeCell ref="C110:D110"/>
    <mergeCell ref="E110:J110"/>
    <mergeCell ref="C46:D46"/>
    <mergeCell ref="C47:D47"/>
    <mergeCell ref="C48:D48"/>
    <mergeCell ref="E46:J46"/>
    <mergeCell ref="E47:J47"/>
    <mergeCell ref="E48:J48"/>
    <mergeCell ref="C49:D49"/>
    <mergeCell ref="C50:D50"/>
    <mergeCell ref="E42:J42"/>
    <mergeCell ref="E43:J43"/>
    <mergeCell ref="E44:J44"/>
    <mergeCell ref="E45:J45"/>
    <mergeCell ref="C37:J37"/>
    <mergeCell ref="C38:J38"/>
    <mergeCell ref="E40:J40"/>
    <mergeCell ref="E41:J41"/>
    <mergeCell ref="C41:D41"/>
    <mergeCell ref="C118:G118"/>
    <mergeCell ref="C124:G124"/>
    <mergeCell ref="C58:G58"/>
    <mergeCell ref="E50:J50"/>
    <mergeCell ref="E51:J51"/>
    <mergeCell ref="E52:J52"/>
    <mergeCell ref="E53:J53"/>
    <mergeCell ref="E54:J54"/>
    <mergeCell ref="C111:D111"/>
    <mergeCell ref="E111:J111"/>
  </mergeCells>
  <conditionalFormatting sqref="E106 E55:E58 E97 E88 E70">
    <cfRule type="expression" priority="2" dxfId="15" stopIfTrue="1">
      <formula>(CNTR_PrimaryMP=2)</formula>
    </cfRule>
  </conditionalFormatting>
  <conditionalFormatting sqref="E18:J23 E27:J32 E40:J54 E64:J69 E73:J78 E82:J87 E91:J96 E100:J105 E109:J114">
    <cfRule type="expression" priority="4" dxfId="15"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10" r:id="rId1"/>
  <headerFooter alignWithMargins="0">
    <oddHeader>&amp;L&amp;F, &amp;A&amp;R&amp;D, &amp;T</oddHeader>
    <oddFooter>&amp;C&amp;P / &amp;N</oddFooter>
  </headerFooter>
  <rowBreaks count="3" manualBreakCount="3">
    <brk id="33" max="9" man="1"/>
    <brk id="79" max="9" man="1"/>
    <brk id="1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18" customWidth="1"/>
    <col min="2" max="2" width="4.140625" style="18" customWidth="1"/>
    <col min="3" max="3" width="11.28125" style="18" customWidth="1"/>
    <col min="4" max="4" width="10.8515625" style="18" customWidth="1"/>
    <col min="5" max="6" width="13.57421875" style="18" customWidth="1"/>
    <col min="7" max="7" width="10.421875" style="18" customWidth="1"/>
    <col min="8" max="8" width="11.140625" style="18" customWidth="1"/>
    <col min="9" max="10" width="13.57421875" style="18" customWidth="1"/>
    <col min="11" max="16384" width="9.140625" style="18" customWidth="1"/>
  </cols>
  <sheetData>
    <row r="1" spans="2:6" ht="12.75">
      <c r="B1" s="89"/>
      <c r="C1" s="59"/>
      <c r="D1" s="59"/>
      <c r="E1" s="90"/>
      <c r="F1" s="90"/>
    </row>
    <row r="2" spans="2:10" ht="18">
      <c r="B2" s="363" t="str">
        <f>Translations!$B$20</f>
        <v>Member State specific further information</v>
      </c>
      <c r="C2" s="363"/>
      <c r="D2" s="363"/>
      <c r="E2" s="363"/>
      <c r="F2" s="363"/>
      <c r="G2" s="363"/>
      <c r="H2" s="363"/>
      <c r="I2" s="363"/>
      <c r="J2" s="363"/>
    </row>
    <row r="4" spans="2:10" ht="15.75">
      <c r="B4" s="92">
        <v>12</v>
      </c>
      <c r="C4" s="93" t="str">
        <f>Translations!$B$366</f>
        <v>Comments</v>
      </c>
      <c r="D4" s="93"/>
      <c r="E4" s="93"/>
      <c r="F4" s="93"/>
      <c r="G4" s="93"/>
      <c r="H4" s="93"/>
      <c r="I4" s="93"/>
      <c r="J4" s="93"/>
    </row>
    <row r="6" ht="12.75">
      <c r="B6" s="157" t="str">
        <f>Translations!$B$367</f>
        <v>Space for further Comments:</v>
      </c>
    </row>
    <row r="7" spans="2:10" ht="12.75">
      <c r="B7" s="14"/>
      <c r="C7" s="13"/>
      <c r="D7" s="13"/>
      <c r="E7" s="13"/>
      <c r="F7" s="13"/>
      <c r="G7" s="13"/>
      <c r="H7" s="13"/>
      <c r="I7" s="13"/>
      <c r="J7" s="12"/>
    </row>
    <row r="8" spans="1:10" ht="15.75">
      <c r="A8" s="128"/>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1">
      <selection activeCell="A1" sqref="A1"/>
    </sheetView>
  </sheetViews>
  <sheetFormatPr defaultColWidth="9.140625" defaultRowHeight="12.75"/>
  <cols>
    <col min="1" max="1" width="23.140625" style="18" customWidth="1"/>
    <col min="2" max="16384" width="9.140625" style="18" customWidth="1"/>
  </cols>
  <sheetData>
    <row r="1" ht="12.75">
      <c r="A1" s="179" t="s">
        <v>468</v>
      </c>
    </row>
    <row r="2" ht="12.75">
      <c r="A2" s="180" t="str">
        <f>Translations!$B$368</f>
        <v>Please select</v>
      </c>
    </row>
    <row r="3" ht="12.75">
      <c r="A3" s="180" t="str">
        <f>Translations!$B$369</f>
        <v>Austria</v>
      </c>
    </row>
    <row r="4" ht="12.75">
      <c r="A4" s="180" t="str">
        <f>Translations!$B$370</f>
        <v>Belgium</v>
      </c>
    </row>
    <row r="5" ht="12.75">
      <c r="A5" s="180" t="str">
        <f>Translations!$B$371</f>
        <v>Bulgaria</v>
      </c>
    </row>
    <row r="6" ht="12.75">
      <c r="A6" s="180" t="str">
        <f>Translations!$B$372</f>
        <v>Croatia</v>
      </c>
    </row>
    <row r="7" ht="12.75">
      <c r="A7" s="180" t="str">
        <f>Translations!$B$373</f>
        <v>Cyprus</v>
      </c>
    </row>
    <row r="8" ht="12.75">
      <c r="A8" s="180" t="str">
        <f>Translations!$B$374</f>
        <v>Czech Republic</v>
      </c>
    </row>
    <row r="9" ht="12.75">
      <c r="A9" s="180" t="str">
        <f>Translations!$B$375</f>
        <v>Denmark</v>
      </c>
    </row>
    <row r="10" ht="12.75">
      <c r="A10" s="180" t="str">
        <f>Translations!$B$376</f>
        <v>Estonia</v>
      </c>
    </row>
    <row r="11" ht="12.75">
      <c r="A11" s="180" t="str">
        <f>Translations!$B$377</f>
        <v>Finland</v>
      </c>
    </row>
    <row r="12" ht="12.75">
      <c r="A12" s="180" t="str">
        <f>Translations!$B$378</f>
        <v>France</v>
      </c>
    </row>
    <row r="13" ht="12.75">
      <c r="A13" s="180" t="str">
        <f>Translations!$B$379</f>
        <v>Germany</v>
      </c>
    </row>
    <row r="14" ht="12.75">
      <c r="A14" s="180" t="str">
        <f>Translations!$B$380</f>
        <v>Greece</v>
      </c>
    </row>
    <row r="15" ht="12.75">
      <c r="A15" s="180" t="str">
        <f>Translations!$B$381</f>
        <v>Hungary</v>
      </c>
    </row>
    <row r="16" ht="12.75">
      <c r="A16" s="181" t="str">
        <f>Translations!$B$382</f>
        <v>Iceland </v>
      </c>
    </row>
    <row r="17" ht="12.75">
      <c r="A17" s="180" t="str">
        <f>Translations!$B$383</f>
        <v>Ireland</v>
      </c>
    </row>
    <row r="18" ht="12.75">
      <c r="A18" s="180" t="str">
        <f>Translations!$B$384</f>
        <v>Italy</v>
      </c>
    </row>
    <row r="19" ht="12.75">
      <c r="A19" s="180" t="str">
        <f>Translations!$B$385</f>
        <v>Latvia</v>
      </c>
    </row>
    <row r="20" ht="12.75">
      <c r="A20" s="180" t="str">
        <f>Translations!$B$386</f>
        <v>Liechtenstein</v>
      </c>
    </row>
    <row r="21" ht="12.75">
      <c r="A21" s="180" t="str">
        <f>Translations!$B$387</f>
        <v>Lithuania</v>
      </c>
    </row>
    <row r="22" ht="12.75">
      <c r="A22" s="180" t="str">
        <f>Translations!$B$388</f>
        <v>Luxembourg</v>
      </c>
    </row>
    <row r="23" ht="12.75">
      <c r="A23" s="180" t="str">
        <f>Translations!$B$389</f>
        <v>Malta</v>
      </c>
    </row>
    <row r="24" ht="12.75">
      <c r="A24" s="180" t="str">
        <f>Translations!$B$390</f>
        <v>Netherlands</v>
      </c>
    </row>
    <row r="25" ht="12.75">
      <c r="A25" s="181" t="str">
        <f>Translations!$B$391</f>
        <v>Norway </v>
      </c>
    </row>
    <row r="26" ht="12.75">
      <c r="A26" s="180" t="str">
        <f>Translations!$B$392</f>
        <v>Poland</v>
      </c>
    </row>
    <row r="27" ht="12.75">
      <c r="A27" s="180" t="str">
        <f>Translations!$B$393</f>
        <v>Portugal</v>
      </c>
    </row>
    <row r="28" ht="12.75">
      <c r="A28" s="180" t="str">
        <f>Translations!$B$394</f>
        <v>Romania</v>
      </c>
    </row>
    <row r="29" ht="12.75">
      <c r="A29" s="180" t="str">
        <f>Translations!$B$395</f>
        <v>Slovakia</v>
      </c>
    </row>
    <row r="30" ht="12.75">
      <c r="A30" s="180" t="str">
        <f>Translations!$B$396</f>
        <v>Slovenia</v>
      </c>
    </row>
    <row r="31" ht="12.75">
      <c r="A31" s="180" t="str">
        <f>Translations!$B$397</f>
        <v>Spain</v>
      </c>
    </row>
    <row r="32" ht="12.75">
      <c r="A32" s="180" t="str">
        <f>Translations!$B$398</f>
        <v>Sweden</v>
      </c>
    </row>
    <row r="33" ht="12.75">
      <c r="A33" s="180" t="str">
        <f>Translations!$B$399</f>
        <v>United Kingdom</v>
      </c>
    </row>
    <row r="34" ht="12.75"/>
    <row r="35" ht="12.75"/>
    <row r="36" ht="12.75">
      <c r="A36" s="74" t="s">
        <v>542</v>
      </c>
    </row>
    <row r="37" ht="12.75">
      <c r="A37" s="180" t="str">
        <f>Translations!$B$368</f>
        <v>Please select</v>
      </c>
    </row>
    <row r="38" ht="12.75">
      <c r="A38" s="180"/>
    </row>
    <row r="39" ht="12.75">
      <c r="A39" s="180" t="str">
        <f>Translations!$B$400</f>
        <v>Afghanistan</v>
      </c>
    </row>
    <row r="40" ht="12.75">
      <c r="A40" s="180" t="str">
        <f>Translations!$B$401</f>
        <v>Albania</v>
      </c>
    </row>
    <row r="41" ht="12.75">
      <c r="A41" s="180" t="str">
        <f>Translations!$B$402</f>
        <v>Algeria</v>
      </c>
    </row>
    <row r="42" ht="12.75">
      <c r="A42" s="180" t="str">
        <f>Translations!$B$403</f>
        <v>American Samoa</v>
      </c>
    </row>
    <row r="43" ht="12.75">
      <c r="A43" s="180" t="str">
        <f>Translations!$B$404</f>
        <v>Andorra</v>
      </c>
    </row>
    <row r="44" ht="12.75">
      <c r="A44" s="180" t="str">
        <f>Translations!$B$405</f>
        <v>Angola</v>
      </c>
    </row>
    <row r="45" ht="12.75">
      <c r="A45" s="180" t="str">
        <f>Translations!$B$406</f>
        <v>Anguilla</v>
      </c>
    </row>
    <row r="46" ht="12.75">
      <c r="A46" s="180" t="str">
        <f>Translations!$B$407</f>
        <v>Antigua and Barbuda</v>
      </c>
    </row>
    <row r="47" ht="12.75">
      <c r="A47" s="180" t="str">
        <f>Translations!$B$408</f>
        <v>Argentina</v>
      </c>
    </row>
    <row r="48" ht="12.75">
      <c r="A48" s="180" t="str">
        <f>Translations!$B$409</f>
        <v>Armenia</v>
      </c>
    </row>
    <row r="49" ht="12.75">
      <c r="A49" s="180" t="str">
        <f>Translations!$B$410</f>
        <v>Aruba</v>
      </c>
    </row>
    <row r="50" ht="12.75">
      <c r="A50" s="180" t="str">
        <f>Translations!$B$411</f>
        <v>Australia</v>
      </c>
    </row>
    <row r="51" ht="12.75">
      <c r="A51" s="180" t="str">
        <f>Translations!$B$369</f>
        <v>Austria</v>
      </c>
    </row>
    <row r="52" ht="12.75">
      <c r="A52" s="180" t="str">
        <f>Translations!$B$412</f>
        <v>Azerbaijan</v>
      </c>
    </row>
    <row r="53" ht="12.75">
      <c r="A53" s="180" t="str">
        <f>Translations!$B$413</f>
        <v>Bahamas</v>
      </c>
    </row>
    <row r="54" ht="12.75">
      <c r="A54" s="180" t="str">
        <f>Translations!$B$414</f>
        <v>Bahrain</v>
      </c>
    </row>
    <row r="55" ht="12.75">
      <c r="A55" s="180" t="str">
        <f>Translations!$B$415</f>
        <v>Bangladesh</v>
      </c>
    </row>
    <row r="56" ht="12.75">
      <c r="A56" s="180" t="str">
        <f>Translations!$B$416</f>
        <v>Barbados</v>
      </c>
    </row>
    <row r="57" ht="12.75">
      <c r="A57" s="180" t="str">
        <f>Translations!$B$417</f>
        <v>Belarus</v>
      </c>
    </row>
    <row r="58" ht="12.75">
      <c r="A58" s="180" t="str">
        <f>Translations!$B$370</f>
        <v>Belgium</v>
      </c>
    </row>
    <row r="59" ht="12.75">
      <c r="A59" s="180" t="str">
        <f>Translations!$B$418</f>
        <v>Belize</v>
      </c>
    </row>
    <row r="60" ht="12.75">
      <c r="A60" s="180" t="str">
        <f>Translations!$B$419</f>
        <v>Benin</v>
      </c>
    </row>
    <row r="61" ht="12.75">
      <c r="A61" s="180" t="str">
        <f>Translations!$B$420</f>
        <v>Bermuda</v>
      </c>
    </row>
    <row r="62" ht="12.75">
      <c r="A62" s="180" t="str">
        <f>Translations!$B$421</f>
        <v>Bhutan</v>
      </c>
    </row>
    <row r="63" ht="12.75">
      <c r="A63" s="180" t="str">
        <f>Translations!$B$422</f>
        <v>Bolivia, Plurinational State of</v>
      </c>
    </row>
    <row r="64" ht="12.75">
      <c r="A64" s="180" t="str">
        <f>Translations!$B$423</f>
        <v>Bosnia and Herzegovina</v>
      </c>
    </row>
    <row r="65" ht="12.75">
      <c r="A65" s="180" t="str">
        <f>Translations!$B$424</f>
        <v>Botswana</v>
      </c>
    </row>
    <row r="66" ht="12.75">
      <c r="A66" s="180" t="str">
        <f>Translations!$B$425</f>
        <v>Brazil</v>
      </c>
    </row>
    <row r="67" ht="12.75">
      <c r="A67" s="180" t="str">
        <f>Translations!$B$427</f>
        <v>Brunei Darussalam</v>
      </c>
    </row>
    <row r="68" ht="12.75">
      <c r="A68" s="180" t="str">
        <f>Translations!$B$371</f>
        <v>Bulgaria</v>
      </c>
    </row>
    <row r="69" ht="12.75">
      <c r="A69" s="180" t="str">
        <f>Translations!$B$428</f>
        <v>Burkina Faso</v>
      </c>
    </row>
    <row r="70" ht="12.75">
      <c r="A70" s="180" t="str">
        <f>Translations!$B$429</f>
        <v>Burundi</v>
      </c>
    </row>
    <row r="71" ht="12.75">
      <c r="A71" s="180" t="str">
        <f>Translations!$B$430</f>
        <v>Cambodia</v>
      </c>
    </row>
    <row r="72" ht="12.75">
      <c r="A72" s="180" t="str">
        <f>Translations!$B$431</f>
        <v>Cameroon</v>
      </c>
    </row>
    <row r="73" ht="12.75">
      <c r="A73" s="180" t="str">
        <f>Translations!$B$432</f>
        <v>Canada</v>
      </c>
    </row>
    <row r="74" ht="12.75">
      <c r="A74" s="180" t="str">
        <f>Translations!$B$433</f>
        <v>Cape Verde</v>
      </c>
    </row>
    <row r="75" ht="12.75">
      <c r="A75" s="180" t="str">
        <f>Translations!$B$434</f>
        <v>Cayman Islands</v>
      </c>
    </row>
    <row r="76" ht="12.75">
      <c r="A76" s="180" t="str">
        <f>Translations!$B$435</f>
        <v>Central African Republic</v>
      </c>
    </row>
    <row r="77" ht="12.75">
      <c r="A77" s="180" t="str">
        <f>Translations!$B$436</f>
        <v>Chad</v>
      </c>
    </row>
    <row r="78" ht="12.75">
      <c r="A78" s="180" t="str">
        <f>Translations!$B$437</f>
        <v>Channel Islands</v>
      </c>
    </row>
    <row r="79" ht="12.75">
      <c r="A79" s="180" t="str">
        <f>Translations!$B$438</f>
        <v>Chile</v>
      </c>
    </row>
    <row r="80" ht="12.75">
      <c r="A80" s="180" t="str">
        <f>Translations!$B$439</f>
        <v>China</v>
      </c>
    </row>
    <row r="81" ht="12.75">
      <c r="A81" s="180" t="str">
        <f>Translations!$B$442</f>
        <v>Colombia</v>
      </c>
    </row>
    <row r="82" ht="12.75">
      <c r="A82" s="180" t="str">
        <f>Translations!$B$443</f>
        <v>Comoros</v>
      </c>
    </row>
    <row r="83" ht="12.75">
      <c r="A83" s="180" t="str">
        <f>Translations!$B$444</f>
        <v>Congo</v>
      </c>
    </row>
    <row r="84" ht="12.75">
      <c r="A84" s="180" t="str">
        <f>Translations!$B$450</f>
        <v>Congo, The Democratic Republic of the</v>
      </c>
    </row>
    <row r="85" ht="12.75">
      <c r="A85" s="180" t="str">
        <f>Translations!$B$445</f>
        <v>Cook Islands</v>
      </c>
    </row>
    <row r="86" ht="12.75">
      <c r="A86" s="180" t="str">
        <f>Translations!$B$446</f>
        <v>Costa Rica</v>
      </c>
    </row>
    <row r="87" ht="12.75">
      <c r="A87" s="180" t="str">
        <f>Translations!$B$447</f>
        <v>Côte d'Ivoire</v>
      </c>
    </row>
    <row r="88" ht="12.75">
      <c r="A88" s="180" t="str">
        <f>Translations!$B$372</f>
        <v>Croatia</v>
      </c>
    </row>
    <row r="89" ht="12.75">
      <c r="A89" s="180" t="str">
        <f>Translations!$B$448</f>
        <v>Cuba</v>
      </c>
    </row>
    <row r="90" ht="15">
      <c r="A90" s="315" t="str">
        <f>Translations!$B$824</f>
        <v>Curaçao</v>
      </c>
    </row>
    <row r="91" ht="12.75">
      <c r="A91" s="180" t="str">
        <f>Translations!$B$373</f>
        <v>Cyprus</v>
      </c>
    </row>
    <row r="92" ht="12.75">
      <c r="A92" s="180" t="str">
        <f>Translations!$B$374</f>
        <v>Czech Republic</v>
      </c>
    </row>
    <row r="93" ht="12.75">
      <c r="A93" s="180" t="str">
        <f>Translations!$B$375</f>
        <v>Denmark</v>
      </c>
    </row>
    <row r="94" ht="12.75">
      <c r="A94" s="180" t="str">
        <f>Translations!$B$451</f>
        <v>Djibouti</v>
      </c>
    </row>
    <row r="95" ht="12.75">
      <c r="A95" s="180" t="str">
        <f>Translations!$B$452</f>
        <v>Dominica</v>
      </c>
    </row>
    <row r="96" ht="12.75">
      <c r="A96" s="180" t="str">
        <f>Translations!$B$453</f>
        <v>Dominican Republic</v>
      </c>
    </row>
    <row r="97" ht="12.75">
      <c r="A97" s="180" t="str">
        <f>Translations!$B$454</f>
        <v>Ecuador</v>
      </c>
    </row>
    <row r="98" ht="12.75">
      <c r="A98" s="180" t="str">
        <f>Translations!$B$455</f>
        <v>Egypt</v>
      </c>
    </row>
    <row r="99" ht="12.75">
      <c r="A99" s="180" t="str">
        <f>Translations!$B$456</f>
        <v>El Salvador</v>
      </c>
    </row>
    <row r="100" ht="12.75">
      <c r="A100" s="180" t="str">
        <f>Translations!$B$457</f>
        <v>Equatorial Guinea</v>
      </c>
    </row>
    <row r="101" ht="12.75">
      <c r="A101" s="180" t="str">
        <f>Translations!$B$458</f>
        <v>Eritrea</v>
      </c>
    </row>
    <row r="102" ht="12.75">
      <c r="A102" s="180" t="str">
        <f>Translations!$B$376</f>
        <v>Estonia</v>
      </c>
    </row>
    <row r="103" ht="12.75">
      <c r="A103" s="180" t="str">
        <f>Translations!$B$459</f>
        <v>Ethiopia</v>
      </c>
    </row>
    <row r="104" ht="12.75">
      <c r="A104" s="180" t="str">
        <f>Translations!$B$461</f>
        <v>Falkland Islands (Malvinas)</v>
      </c>
    </row>
    <row r="105" ht="12.75">
      <c r="A105" s="180" t="str">
        <f>Translations!$B$460</f>
        <v>Faroe Islands</v>
      </c>
    </row>
    <row r="106" ht="12.75">
      <c r="A106" s="180" t="str">
        <f>Translations!$B$462</f>
        <v>Fiji</v>
      </c>
    </row>
    <row r="107" ht="12.75">
      <c r="A107" s="180" t="str">
        <f>Translations!$B$377</f>
        <v>Finland</v>
      </c>
    </row>
    <row r="108" ht="12.75">
      <c r="A108" s="180" t="str">
        <f>Translations!$B$378</f>
        <v>France</v>
      </c>
    </row>
    <row r="109" ht="12.75">
      <c r="A109" s="180" t="str">
        <f>Translations!$B$464</f>
        <v>French Polynesia</v>
      </c>
    </row>
    <row r="110" ht="12.75">
      <c r="A110" s="180" t="str">
        <f>Translations!$B$465</f>
        <v>Gabon</v>
      </c>
    </row>
    <row r="111" ht="12.75">
      <c r="A111" s="180" t="str">
        <f>Translations!$B$466</f>
        <v>Gambia</v>
      </c>
    </row>
    <row r="112" ht="12.75">
      <c r="A112" s="180" t="str">
        <f>Translations!$B$467</f>
        <v>Georgia</v>
      </c>
    </row>
    <row r="113" ht="12.75">
      <c r="A113" s="180" t="str">
        <f>Translations!$B$379</f>
        <v>Germany</v>
      </c>
    </row>
    <row r="114" ht="12.75">
      <c r="A114" s="180" t="str">
        <f>Translations!$B$468</f>
        <v>Ghana</v>
      </c>
    </row>
    <row r="115" ht="12.75">
      <c r="A115" s="180" t="str">
        <f>Translations!$B$469</f>
        <v>Gibraltar</v>
      </c>
    </row>
    <row r="116" ht="12.75">
      <c r="A116" s="180" t="str">
        <f>Translations!$B$380</f>
        <v>Greece</v>
      </c>
    </row>
    <row r="117" ht="12.75">
      <c r="A117" s="180" t="str">
        <f>Translations!$B$470</f>
        <v>Greenland</v>
      </c>
    </row>
    <row r="118" ht="12.75">
      <c r="A118" s="180" t="str">
        <f>Translations!$B$471</f>
        <v>Grenada</v>
      </c>
    </row>
    <row r="119" ht="12.75">
      <c r="A119" s="180" t="str">
        <f>Translations!$B$473</f>
        <v>Guam</v>
      </c>
    </row>
    <row r="120" ht="12.75">
      <c r="A120" s="180" t="str">
        <f>Translations!$B$474</f>
        <v>Guatemala</v>
      </c>
    </row>
    <row r="121" ht="12.75">
      <c r="A121" s="180" t="str">
        <f>Translations!$B$475</f>
        <v>Guernsey</v>
      </c>
    </row>
    <row r="122" ht="12.75">
      <c r="A122" s="180" t="str">
        <f>Translations!$B$476</f>
        <v>Guinea</v>
      </c>
    </row>
    <row r="123" ht="12.75">
      <c r="A123" s="180" t="str">
        <f>Translations!$B$477</f>
        <v>Guinea-Bissau</v>
      </c>
    </row>
    <row r="124" ht="12.75">
      <c r="A124" s="180" t="str">
        <f>Translations!$B$478</f>
        <v>Guyana</v>
      </c>
    </row>
    <row r="125" ht="12.75">
      <c r="A125" s="180" t="str">
        <f>Translations!$B$479</f>
        <v>Haiti</v>
      </c>
    </row>
    <row r="126" ht="12.75">
      <c r="A126" s="180" t="str">
        <f>Translations!$B$480</f>
        <v>Holy See (Vatican City State)</v>
      </c>
    </row>
    <row r="127" ht="12.75">
      <c r="A127" s="180" t="str">
        <f>Translations!$B$481</f>
        <v>Honduras</v>
      </c>
    </row>
    <row r="128" ht="12.75">
      <c r="A128" s="180" t="str">
        <f>Translations!$B$440</f>
        <v>Hong Kong SAR</v>
      </c>
    </row>
    <row r="129" ht="12.75">
      <c r="A129" s="180" t="str">
        <f>Translations!$B$381</f>
        <v>Hungary</v>
      </c>
    </row>
    <row r="130" ht="12.75">
      <c r="A130" s="180" t="str">
        <f>Translations!$B$382</f>
        <v>Iceland </v>
      </c>
    </row>
    <row r="131" ht="12.75">
      <c r="A131" s="180" t="str">
        <f>Translations!$B$482</f>
        <v>India</v>
      </c>
    </row>
    <row r="132" ht="12.75">
      <c r="A132" s="180" t="str">
        <f>Translations!$B$483</f>
        <v>Indonesia</v>
      </c>
    </row>
    <row r="133" ht="12.75">
      <c r="A133" s="180" t="str">
        <f>Translations!$B$484</f>
        <v>Iran, Islamic Republic of</v>
      </c>
    </row>
    <row r="134" ht="12.75">
      <c r="A134" s="180" t="str">
        <f>Translations!$B$485</f>
        <v>Iraq</v>
      </c>
    </row>
    <row r="135" ht="12.75">
      <c r="A135" s="180" t="str">
        <f>Translations!$B$383</f>
        <v>Ireland</v>
      </c>
    </row>
    <row r="136" ht="12.75">
      <c r="A136" s="180" t="str">
        <f>Translations!$B$486</f>
        <v>Isle of Man</v>
      </c>
    </row>
    <row r="137" ht="12.75">
      <c r="A137" s="180" t="str">
        <f>Translations!$B$487</f>
        <v>Israel</v>
      </c>
    </row>
    <row r="138" ht="12.75">
      <c r="A138" s="180" t="str">
        <f>Translations!$B$384</f>
        <v>Italy</v>
      </c>
    </row>
    <row r="139" ht="12.75">
      <c r="A139" s="180" t="str">
        <f>Translations!$B$488</f>
        <v>Jamaica</v>
      </c>
    </row>
    <row r="140" ht="12.75">
      <c r="A140" s="180" t="str">
        <f>Translations!$B$489</f>
        <v>Japan</v>
      </c>
    </row>
    <row r="141" ht="12.75">
      <c r="A141" s="180" t="str">
        <f>Translations!$B$490</f>
        <v>Jersey</v>
      </c>
    </row>
    <row r="142" ht="12.75">
      <c r="A142" s="180" t="str">
        <f>Translations!$B$491</f>
        <v>Jordan</v>
      </c>
    </row>
    <row r="143" ht="12.75">
      <c r="A143" s="180" t="str">
        <f>Translations!$B$492</f>
        <v>Kazakhstan</v>
      </c>
    </row>
    <row r="144" ht="12.75">
      <c r="A144" s="180" t="str">
        <f>Translations!$B$493</f>
        <v>Kenya</v>
      </c>
    </row>
    <row r="145" ht="12.75">
      <c r="A145" s="180" t="str">
        <f>Translations!$B$494</f>
        <v>Kiribati</v>
      </c>
    </row>
    <row r="146" ht="12.75">
      <c r="A146" s="180" t="str">
        <f>Translations!$B$449</f>
        <v>Korea, Democratic People's Republic of</v>
      </c>
    </row>
    <row r="147" ht="12.75">
      <c r="A147" s="180" t="str">
        <f>Translations!$B$545</f>
        <v>Korea, Republic of</v>
      </c>
    </row>
    <row r="148" ht="15">
      <c r="A148" s="315" t="str">
        <f>Translations!$B$825</f>
        <v>Kosovo, United Nations Interim Administration Mission</v>
      </c>
    </row>
    <row r="149" ht="12.75">
      <c r="A149" s="180" t="str">
        <f>Translations!$B$495</f>
        <v>Kuwait</v>
      </c>
    </row>
    <row r="150" ht="12.75">
      <c r="A150" s="180" t="str">
        <f>Translations!$B$496</f>
        <v>Kyrgyzstan</v>
      </c>
    </row>
    <row r="151" ht="12.75">
      <c r="A151" s="180" t="str">
        <f>Translations!$B$497</f>
        <v>Lao People's Democratic Republic</v>
      </c>
    </row>
    <row r="152" ht="12.75">
      <c r="A152" s="180" t="str">
        <f>Translations!$B$385</f>
        <v>Latvia</v>
      </c>
    </row>
    <row r="153" ht="12.75">
      <c r="A153" s="180" t="str">
        <f>Translations!$B$498</f>
        <v>Lebanon</v>
      </c>
    </row>
    <row r="154" ht="12.75">
      <c r="A154" s="180" t="str">
        <f>Translations!$B$499</f>
        <v>Lesotho</v>
      </c>
    </row>
    <row r="155" ht="12.75">
      <c r="A155" s="180" t="str">
        <f>Translations!$B$500</f>
        <v>Liberia</v>
      </c>
    </row>
    <row r="156" ht="12.75">
      <c r="A156" s="180" t="str">
        <f>Translations!$B$501</f>
        <v>Libya</v>
      </c>
    </row>
    <row r="157" ht="12.75">
      <c r="A157" s="180" t="str">
        <f>Translations!$B$386</f>
        <v>Liechtenstein</v>
      </c>
    </row>
    <row r="158" ht="12.75">
      <c r="A158" s="180" t="str">
        <f>Translations!$B$387</f>
        <v>Lithuania</v>
      </c>
    </row>
    <row r="159" ht="12.75">
      <c r="A159" s="180" t="str">
        <f>Translations!$B$388</f>
        <v>Luxembourg</v>
      </c>
    </row>
    <row r="160" ht="12.75">
      <c r="A160" s="180" t="str">
        <f>Translations!$B$441</f>
        <v>Macao SAR</v>
      </c>
    </row>
    <row r="161" ht="12.75">
      <c r="A161" s="180" t="str">
        <f>Translations!$B$578</f>
        <v>Macedonia, The Former Yugoslav Republic of</v>
      </c>
    </row>
    <row r="162" ht="12.75">
      <c r="A162" s="180" t="str">
        <f>Translations!$B$502</f>
        <v>Madagascar</v>
      </c>
    </row>
    <row r="163" ht="12.75">
      <c r="A163" s="180" t="str">
        <f>Translations!$B$503</f>
        <v>Malawi</v>
      </c>
    </row>
    <row r="164" ht="12.75">
      <c r="A164" s="180" t="str">
        <f>Translations!$B$504</f>
        <v>Malaysia</v>
      </c>
    </row>
    <row r="165" ht="12.75">
      <c r="A165" s="180" t="str">
        <f>Translations!$B$505</f>
        <v>Maldives</v>
      </c>
    </row>
    <row r="166" ht="12.75">
      <c r="A166" s="180" t="str">
        <f>Translations!$B$506</f>
        <v>Mali</v>
      </c>
    </row>
    <row r="167" ht="12.75">
      <c r="A167" s="180" t="str">
        <f>Translations!$B$389</f>
        <v>Malta</v>
      </c>
    </row>
    <row r="168" ht="12.75">
      <c r="A168" s="180" t="str">
        <f>Translations!$B$507</f>
        <v>Marshall Islands</v>
      </c>
    </row>
    <row r="169" ht="12.75">
      <c r="A169" s="180" t="str">
        <f>Translations!$B$509</f>
        <v>Mauritania</v>
      </c>
    </row>
    <row r="170" ht="12.75">
      <c r="A170" s="180" t="str">
        <f>Translations!$B$510</f>
        <v>Mauritius</v>
      </c>
    </row>
    <row r="171" ht="12.75">
      <c r="A171" s="180" t="str">
        <f>Translations!$B$511</f>
        <v>Mayotte</v>
      </c>
    </row>
    <row r="172" ht="12.75">
      <c r="A172" s="180" t="str">
        <f>Translations!$B$512</f>
        <v>Mexico</v>
      </c>
    </row>
    <row r="173" ht="12.75">
      <c r="A173" s="180" t="str">
        <f>Translations!$B$513</f>
        <v>Micronesia, Federated States of</v>
      </c>
    </row>
    <row r="174" ht="12.75">
      <c r="A174" s="180" t="str">
        <f>Translations!$B$546</f>
        <v>Moldova, Republic of</v>
      </c>
    </row>
    <row r="175" ht="12.75">
      <c r="A175" s="180" t="str">
        <f>Translations!$B$514</f>
        <v>Monaco</v>
      </c>
    </row>
    <row r="176" ht="12.75">
      <c r="A176" s="180" t="str">
        <f>Translations!$B$515</f>
        <v>Mongolia</v>
      </c>
    </row>
    <row r="177" ht="12.75">
      <c r="A177" s="180" t="str">
        <f>Translations!$B$516</f>
        <v>Montenegro</v>
      </c>
    </row>
    <row r="178" ht="12.75">
      <c r="A178" s="180" t="str">
        <f>Translations!$B$517</f>
        <v>Montserrat</v>
      </c>
    </row>
    <row r="179" ht="12.75">
      <c r="A179" s="180" t="str">
        <f>Translations!$B$518</f>
        <v>Morocco</v>
      </c>
    </row>
    <row r="180" ht="12.75">
      <c r="A180" s="180" t="str">
        <f>Translations!$B$519</f>
        <v>Mozambique</v>
      </c>
    </row>
    <row r="181" ht="12.75">
      <c r="A181" s="180" t="str">
        <f>Translations!$B$520</f>
        <v>Myanmar</v>
      </c>
    </row>
    <row r="182" ht="12.75">
      <c r="A182" s="180" t="str">
        <f>Translations!$B$521</f>
        <v>Namibia</v>
      </c>
    </row>
    <row r="183" ht="12.75">
      <c r="A183" s="180" t="str">
        <f>Translations!$B$522</f>
        <v>Nauru</v>
      </c>
    </row>
    <row r="184" ht="12.75">
      <c r="A184" s="180" t="str">
        <f>Translations!$B$523</f>
        <v>Nepal</v>
      </c>
    </row>
    <row r="185" ht="12.75">
      <c r="A185" s="180" t="str">
        <f>Translations!$B$390</f>
        <v>Netherlands</v>
      </c>
    </row>
    <row r="186" ht="12.75">
      <c r="A186" s="180" t="str">
        <f>Translations!$B$525</f>
        <v>New Caledonia</v>
      </c>
    </row>
    <row r="187" ht="12.75">
      <c r="A187" s="180" t="str">
        <f>Translations!$B$526</f>
        <v>New Zealand</v>
      </c>
    </row>
    <row r="188" ht="12.75">
      <c r="A188" s="180" t="str">
        <f>Translations!$B$527</f>
        <v>Nicaragua</v>
      </c>
    </row>
    <row r="189" ht="12.75">
      <c r="A189" s="180" t="str">
        <f>Translations!$B$528</f>
        <v>Niger</v>
      </c>
    </row>
    <row r="190" ht="12.75">
      <c r="A190" s="180" t="str">
        <f>Translations!$B$529</f>
        <v>Nigeria</v>
      </c>
    </row>
    <row r="191" ht="12.75">
      <c r="A191" s="180" t="str">
        <f>Translations!$B$530</f>
        <v>Niue</v>
      </c>
    </row>
    <row r="192" ht="12.75">
      <c r="A192" s="180" t="str">
        <f>Translations!$B$531</f>
        <v>Norfolk Island</v>
      </c>
    </row>
    <row r="193" ht="12.75">
      <c r="A193" s="180" t="str">
        <f>Translations!$B$532</f>
        <v>Northern Mariana Islands</v>
      </c>
    </row>
    <row r="194" ht="12.75">
      <c r="A194" s="180" t="str">
        <f>Translations!$B$391</f>
        <v>Norway </v>
      </c>
    </row>
    <row r="195" ht="12.75">
      <c r="A195" s="180" t="str">
        <f>Translations!$B$534</f>
        <v>Oman</v>
      </c>
    </row>
    <row r="196" ht="12.75">
      <c r="A196" s="180" t="str">
        <f>Translations!$B$535</f>
        <v>Pakistan</v>
      </c>
    </row>
    <row r="197" ht="12.75">
      <c r="A197" s="180" t="str">
        <f>Translations!$B$536</f>
        <v>Palau</v>
      </c>
    </row>
    <row r="198" ht="12.75">
      <c r="A198" s="180" t="str">
        <f>Translations!$B$533</f>
        <v>Palestinian Territory, Occupied</v>
      </c>
    </row>
    <row r="199" ht="12.75">
      <c r="A199" s="180" t="str">
        <f>Translations!$B$537</f>
        <v>Panama</v>
      </c>
    </row>
    <row r="200" ht="12.75">
      <c r="A200" s="180" t="str">
        <f>Translations!$B$538</f>
        <v>Papua New Guinea</v>
      </c>
    </row>
    <row r="201" ht="12.75">
      <c r="A201" s="180" t="str">
        <f>Translations!$B$539</f>
        <v>Paraguay</v>
      </c>
    </row>
    <row r="202" ht="12.75">
      <c r="A202" s="180" t="str">
        <f>Translations!$B$540</f>
        <v>Peru</v>
      </c>
    </row>
    <row r="203" ht="12.75">
      <c r="A203" s="180" t="str">
        <f>Translations!$B$541</f>
        <v>Philippines</v>
      </c>
    </row>
    <row r="204" ht="12.75">
      <c r="A204" s="180" t="str">
        <f>Translations!$B$542</f>
        <v>Pitcairn</v>
      </c>
    </row>
    <row r="205" ht="12.75">
      <c r="A205" s="180" t="str">
        <f>Translations!$B$392</f>
        <v>Poland</v>
      </c>
    </row>
    <row r="206" ht="12.75">
      <c r="A206" s="180" t="str">
        <f>Translations!$B$393</f>
        <v>Portugal</v>
      </c>
    </row>
    <row r="207" ht="12.75">
      <c r="A207" s="180" t="str">
        <f>Translations!$B$543</f>
        <v>Puerto Rico</v>
      </c>
    </row>
    <row r="208" ht="12.75">
      <c r="A208" s="180" t="str">
        <f>Translations!$B$544</f>
        <v>Qatar</v>
      </c>
    </row>
    <row r="209" ht="12.75">
      <c r="A209" s="180" t="str">
        <f>Translations!$B$394</f>
        <v>Romania</v>
      </c>
    </row>
    <row r="210" ht="12.75">
      <c r="A210" s="180" t="str">
        <f>Translations!$B$548</f>
        <v>Russian Federation</v>
      </c>
    </row>
    <row r="211" ht="12.75">
      <c r="A211" s="180" t="str">
        <f>Translations!$B$549</f>
        <v>Rwanda</v>
      </c>
    </row>
    <row r="212" ht="12.75">
      <c r="A212" s="180" t="str">
        <f>Translations!$B$550</f>
        <v>Saint Barthélemy</v>
      </c>
    </row>
    <row r="213" ht="15">
      <c r="A213" s="315" t="str">
        <f>Translations!$B$826</f>
        <v>Saint Helena, Ascension and Tristan da Cunha</v>
      </c>
    </row>
    <row r="214" ht="12.75">
      <c r="A214" s="180" t="str">
        <f>Translations!$B$552</f>
        <v>Saint Kitts and Nevis</v>
      </c>
    </row>
    <row r="215" ht="12.75">
      <c r="A215" s="180" t="str">
        <f>Translations!$B$553</f>
        <v>Saint Lucia</v>
      </c>
    </row>
    <row r="216" ht="12.75">
      <c r="A216" s="180" t="str">
        <f>Translations!$B$555</f>
        <v>Saint Pierre and Miquelon</v>
      </c>
    </row>
    <row r="217" ht="12.75">
      <c r="A217" s="180" t="str">
        <f>Translations!$B$556</f>
        <v>Saint Vincent and the Grenadines</v>
      </c>
    </row>
    <row r="218" ht="12.75">
      <c r="A218" s="180" t="str">
        <f>Translations!$B$554</f>
        <v>Saint-Martin (French part)</v>
      </c>
    </row>
    <row r="219" ht="12.75">
      <c r="A219" s="180" t="str">
        <f>Translations!$B$557</f>
        <v>Samoa</v>
      </c>
    </row>
    <row r="220" ht="12.75">
      <c r="A220" s="180" t="str">
        <f>Translations!$B$558</f>
        <v>San Marino</v>
      </c>
    </row>
    <row r="221" ht="12.75">
      <c r="A221" s="180" t="str">
        <f>Translations!$B$559</f>
        <v>Sao Tome and Principe</v>
      </c>
    </row>
    <row r="222" ht="12.75">
      <c r="A222" s="180" t="str">
        <f>Translations!$B$560</f>
        <v>Saudi Arabia</v>
      </c>
    </row>
    <row r="223" ht="12.75">
      <c r="A223" s="180" t="str">
        <f>Translations!$B$561</f>
        <v>Senegal</v>
      </c>
    </row>
    <row r="224" ht="12.75">
      <c r="A224" s="180" t="str">
        <f>Translations!$B$562</f>
        <v>Serbia</v>
      </c>
    </row>
    <row r="225" ht="12.75">
      <c r="A225" s="180" t="str">
        <f>Translations!$B$563</f>
        <v>Seychelles</v>
      </c>
    </row>
    <row r="226" ht="12.75">
      <c r="A226" s="180" t="str">
        <f>Translations!$B$564</f>
        <v>Sierra Leone</v>
      </c>
    </row>
    <row r="227" ht="12.75">
      <c r="A227" s="180" t="str">
        <f>Translations!$B$565</f>
        <v>Singapore</v>
      </c>
    </row>
    <row r="228" ht="15">
      <c r="A228" s="315" t="str">
        <f>Translations!$B$827</f>
        <v>Sint Maarten (Dutch Part)</v>
      </c>
    </row>
    <row r="229" ht="12.75">
      <c r="A229" s="180" t="str">
        <f>Translations!$B$395</f>
        <v>Slovakia</v>
      </c>
    </row>
    <row r="230" ht="12.75">
      <c r="A230" s="180" t="str">
        <f>Translations!$B$396</f>
        <v>Slovenia</v>
      </c>
    </row>
    <row r="231" ht="12.75">
      <c r="A231" s="180" t="str">
        <f>Translations!$B$566</f>
        <v>Solomon Islands</v>
      </c>
    </row>
    <row r="232" ht="12.75">
      <c r="A232" s="180" t="str">
        <f>Translations!$B$567</f>
        <v>Somalia</v>
      </c>
    </row>
    <row r="233" ht="12.75">
      <c r="A233" s="180" t="str">
        <f>Translations!$B$568</f>
        <v>South Africa</v>
      </c>
    </row>
    <row r="234" ht="15">
      <c r="A234" s="315" t="str">
        <f>Translations!$B$828</f>
        <v>South Georgia and the South Sandwich Islands</v>
      </c>
    </row>
    <row r="235" ht="15">
      <c r="A235" s="315" t="str">
        <f>Translations!$B$829</f>
        <v>South Sudan</v>
      </c>
    </row>
    <row r="236" ht="12.75">
      <c r="A236" s="180" t="str">
        <f>Translations!$B$397</f>
        <v>Spain</v>
      </c>
    </row>
    <row r="237" ht="12.75">
      <c r="A237" s="180" t="str">
        <f>Translations!$B$569</f>
        <v>Sri Lanka</v>
      </c>
    </row>
    <row r="238" ht="12.75">
      <c r="A238" s="180" t="str">
        <f>Translations!$B$570</f>
        <v>Sudan</v>
      </c>
    </row>
    <row r="239" ht="12.75">
      <c r="A239" s="180" t="str">
        <f>Translations!$B$571</f>
        <v>Suriname</v>
      </c>
    </row>
    <row r="240" ht="12.75">
      <c r="A240" s="180" t="str">
        <f>Translations!$B$572</f>
        <v>Svalbard and Jan Mayen Islands</v>
      </c>
    </row>
    <row r="241" ht="12.75">
      <c r="A241" s="180" t="str">
        <f>Translations!$B$573</f>
        <v>Swaziland</v>
      </c>
    </row>
    <row r="242" ht="12.75">
      <c r="A242" s="180" t="str">
        <f>Translations!$B$398</f>
        <v>Sweden</v>
      </c>
    </row>
    <row r="243" ht="12.75">
      <c r="A243" s="180" t="str">
        <f>Translations!$B$574</f>
        <v>Switzerland</v>
      </c>
    </row>
    <row r="244" ht="12.75">
      <c r="A244" s="180" t="str">
        <f>Translations!$B$575</f>
        <v>Syrian Arab Republic</v>
      </c>
    </row>
    <row r="245" ht="15">
      <c r="A245" s="315" t="str">
        <f>Translations!$B$830</f>
        <v>Taiwan</v>
      </c>
    </row>
    <row r="246" ht="12.75">
      <c r="A246" s="180" t="str">
        <f>Translations!$B$576</f>
        <v>Tajikistan</v>
      </c>
    </row>
    <row r="247" ht="12.75">
      <c r="A247" s="180" t="str">
        <f>Translations!$B$592</f>
        <v>Tanzania, United Republic of</v>
      </c>
    </row>
    <row r="248" ht="12.75">
      <c r="A248" s="180" t="str">
        <f>Translations!$B$577</f>
        <v>Thailand</v>
      </c>
    </row>
    <row r="249" ht="12.75">
      <c r="A249" s="180" t="str">
        <f>Translations!$B$579</f>
        <v>Timor-Leste</v>
      </c>
    </row>
    <row r="250" ht="12.75">
      <c r="A250" s="180" t="str">
        <f>Translations!$B$580</f>
        <v>Togo</v>
      </c>
    </row>
    <row r="251" ht="12.75">
      <c r="A251" s="180" t="str">
        <f>Translations!$B$581</f>
        <v>Tokelau</v>
      </c>
    </row>
    <row r="252" ht="12.75">
      <c r="A252" s="180" t="str">
        <f>Translations!$B$582</f>
        <v>Tonga</v>
      </c>
    </row>
    <row r="253" ht="12.75">
      <c r="A253" s="180" t="str">
        <f>Translations!$B$583</f>
        <v>Trinidad and Tobago</v>
      </c>
    </row>
    <row r="254" ht="12.75">
      <c r="A254" s="180" t="str">
        <f>Translations!$B$584</f>
        <v>Tunisia</v>
      </c>
    </row>
    <row r="255" ht="12.75">
      <c r="A255" s="180" t="str">
        <f>Translations!$B$585</f>
        <v>Turkey</v>
      </c>
    </row>
    <row r="256" ht="12.75">
      <c r="A256" s="180" t="str">
        <f>Translations!$B$586</f>
        <v>Turkmenistan</v>
      </c>
    </row>
    <row r="257" ht="12.75">
      <c r="A257" s="180" t="str">
        <f>Translations!$B$587</f>
        <v>Turks and Caicos Islands</v>
      </c>
    </row>
    <row r="258" ht="12.75">
      <c r="A258" s="180" t="str">
        <f>Translations!$B$588</f>
        <v>Tuvalu</v>
      </c>
    </row>
    <row r="259" ht="12.75">
      <c r="A259" s="180" t="str">
        <f>Translations!$B$589</f>
        <v>Uganda</v>
      </c>
    </row>
    <row r="260" ht="12.75">
      <c r="A260" s="180" t="str">
        <f>Translations!$B$590</f>
        <v>Ukraine</v>
      </c>
    </row>
    <row r="261" ht="12.75">
      <c r="A261" s="180" t="str">
        <f>Translations!$B$591</f>
        <v>United Arab Emirates</v>
      </c>
    </row>
    <row r="262" ht="12.75">
      <c r="A262" s="180" t="str">
        <f>Translations!$B$399</f>
        <v>United Kingdom</v>
      </c>
    </row>
    <row r="263" ht="12.75">
      <c r="A263" s="180" t="str">
        <f>Translations!$B$593</f>
        <v>United States</v>
      </c>
    </row>
    <row r="264" ht="12.75">
      <c r="A264" s="180" t="str">
        <f>Translations!$B$595</f>
        <v>Uruguay</v>
      </c>
    </row>
    <row r="265" ht="12.75">
      <c r="A265" s="180" t="str">
        <f>Translations!$B$596</f>
        <v>Uzbekistan</v>
      </c>
    </row>
    <row r="266" ht="12.75">
      <c r="A266" s="180" t="str">
        <f>Translations!$B$597</f>
        <v>Vanuatu</v>
      </c>
    </row>
    <row r="267" ht="12.75">
      <c r="A267" s="180" t="str">
        <f>Translations!$B$598</f>
        <v>Venezuela, Bolivarian Republic of</v>
      </c>
    </row>
    <row r="268" ht="12.75">
      <c r="A268" s="180" t="str">
        <f>Translations!$B$599</f>
        <v>Viet Nam</v>
      </c>
    </row>
    <row r="269" ht="12.75">
      <c r="A269" s="180" t="str">
        <f>Translations!$B$426</f>
        <v>Virgin Islands, British</v>
      </c>
    </row>
    <row r="270" ht="12.75">
      <c r="A270" s="180" t="str">
        <f>Translations!$B$594</f>
        <v>Virgin Islands, U.S.</v>
      </c>
    </row>
    <row r="271" ht="12.75">
      <c r="A271" s="180" t="str">
        <f>Translations!$B$600</f>
        <v>Wallis and Futuna Islands</v>
      </c>
    </row>
    <row r="272" ht="12.75">
      <c r="A272" s="180" t="str">
        <f>Translations!$B$601</f>
        <v>Western Sahara</v>
      </c>
    </row>
    <row r="273" ht="12.75">
      <c r="A273" s="180" t="str">
        <f>Translations!$B$602</f>
        <v>Yemen</v>
      </c>
    </row>
    <row r="274" ht="12.75">
      <c r="A274" s="180" t="str">
        <f>Translations!$B$603</f>
        <v>Zambia</v>
      </c>
    </row>
    <row r="275" ht="12.75">
      <c r="A275" s="180" t="str">
        <f>Translations!$B$604</f>
        <v>Zimbabwe</v>
      </c>
    </row>
    <row r="276" ht="12.75"/>
    <row r="277" ht="12.75"/>
    <row r="278" ht="12.75"/>
    <row r="279" ht="12.75">
      <c r="A279" s="54" t="s">
        <v>135</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row r="288" ht="12.75"/>
    <row r="289" ht="12.75"/>
    <row r="290" ht="12.75"/>
    <row r="291" ht="12.75"/>
    <row r="292" ht="12.75">
      <c r="A292" s="179" t="s">
        <v>470</v>
      </c>
    </row>
    <row r="293" ht="12.75">
      <c r="A293" s="180" t="str">
        <f>Translations!$B$368</f>
        <v>Please select</v>
      </c>
    </row>
    <row r="294" ht="12.75">
      <c r="A294" s="180" t="str">
        <f>Translations!$B$610</f>
        <v>Commercial</v>
      </c>
    </row>
    <row r="295" ht="12.75">
      <c r="A295" s="180" t="str">
        <f>Translations!$B$611</f>
        <v>Non-commercial</v>
      </c>
    </row>
    <row r="296" ht="12.75"/>
    <row r="297" ht="12.75"/>
    <row r="298" ht="12.75">
      <c r="A298" s="182" t="s">
        <v>480</v>
      </c>
    </row>
    <row r="299" ht="12.75">
      <c r="A299" s="180" t="str">
        <f>Translations!$B$368</f>
        <v>Please select</v>
      </c>
    </row>
    <row r="300" ht="12.75">
      <c r="A300" s="180" t="str">
        <f>Translations!$B$612</f>
        <v>Scheduled flights</v>
      </c>
    </row>
    <row r="301" ht="12.75">
      <c r="A301" s="180" t="str">
        <f>Translations!$B$613</f>
        <v>Non-scheduled flights</v>
      </c>
    </row>
    <row r="302" ht="12.75">
      <c r="A302" s="180" t="str">
        <f>Translations!$B$614</f>
        <v>Scheduled and non-scheduled flights</v>
      </c>
    </row>
    <row r="303" ht="12.75"/>
    <row r="304" ht="12.75"/>
    <row r="305" ht="12.75">
      <c r="A305" s="182" t="s">
        <v>498</v>
      </c>
    </row>
    <row r="306" ht="12.75">
      <c r="A306" s="180" t="str">
        <f>Translations!$B$368</f>
        <v>Please select</v>
      </c>
    </row>
    <row r="307" ht="12.75">
      <c r="A307" s="181" t="str">
        <f>Translations!$B$615</f>
        <v>Only intra-EEA flights</v>
      </c>
    </row>
    <row r="308" ht="12.75">
      <c r="A308" s="181" t="str">
        <f>Translations!$B$616</f>
        <v>Flights inside and outside the EEA</v>
      </c>
    </row>
    <row r="309" ht="12.75"/>
    <row r="310" ht="12.75"/>
    <row r="311" ht="12.75">
      <c r="A311" s="182" t="s">
        <v>444</v>
      </c>
    </row>
    <row r="312" ht="12.75">
      <c r="A312" s="180" t="str">
        <f>Translations!$B$368</f>
        <v>Please select</v>
      </c>
    </row>
    <row r="313" ht="12.75">
      <c r="A313" s="180"/>
    </row>
    <row r="314" ht="12.75">
      <c r="A314" s="180" t="str">
        <f>Translations!$B$617</f>
        <v>Captain</v>
      </c>
    </row>
    <row r="315" ht="12.75">
      <c r="A315" s="180" t="str">
        <f>Translations!$B$618</f>
        <v>Mr</v>
      </c>
    </row>
    <row r="316" ht="12.75">
      <c r="A316" s="180" t="str">
        <f>Translations!$B$619</f>
        <v>Mrs</v>
      </c>
    </row>
    <row r="317" ht="12.75">
      <c r="A317" s="180" t="str">
        <f>Translations!$B$620</f>
        <v>Ms</v>
      </c>
    </row>
    <row r="318" ht="12.75">
      <c r="A318" s="180" t="str">
        <f>Translations!$B$621</f>
        <v>Miss</v>
      </c>
    </row>
    <row r="319" ht="12.75">
      <c r="A319" s="180" t="str">
        <f>Translations!$B$622</f>
        <v>Dr</v>
      </c>
    </row>
    <row r="320" ht="12.75"/>
    <row r="321" ht="12.75">
      <c r="A321" s="182" t="s">
        <v>534</v>
      </c>
    </row>
    <row r="322" ht="12.75">
      <c r="A322" s="183" t="str">
        <f>Translations!$B$368</f>
        <v>Please select</v>
      </c>
    </row>
    <row r="323" ht="12.75">
      <c r="A323" s="183"/>
    </row>
    <row r="324" ht="12.75">
      <c r="A324" s="180" t="str">
        <f>Translations!$B$623</f>
        <v>Company / Limited Liability Partnership</v>
      </c>
    </row>
    <row r="325" ht="12.75">
      <c r="A325" s="180" t="str">
        <f>Translations!$B$624</f>
        <v>Partnership</v>
      </c>
    </row>
    <row r="326" ht="12.75">
      <c r="A326" s="180" t="str">
        <f>Translations!$B$625</f>
        <v>Individual / Sole Trader</v>
      </c>
    </row>
    <row r="327" ht="12.75"/>
    <row r="328" ht="12.75">
      <c r="A328" s="182" t="s">
        <v>420</v>
      </c>
    </row>
    <row r="329" ht="12.75">
      <c r="A329" s="180" t="str">
        <f>Translations!$B$368</f>
        <v>Please select</v>
      </c>
    </row>
    <row r="330" ht="12.75">
      <c r="A330" s="180" t="str">
        <f>Translations!$B$626</f>
        <v>Actual/standard mass from Mass &amp; Balance documentation</v>
      </c>
    </row>
    <row r="331" ht="12.75">
      <c r="A331" s="180" t="str">
        <f>Translations!$B$627</f>
        <v>Alternative methodology</v>
      </c>
    </row>
    <row r="332" ht="12.75"/>
    <row r="333" ht="12.75">
      <c r="A333" s="182" t="s">
        <v>422</v>
      </c>
    </row>
    <row r="334" ht="12.75">
      <c r="A334" s="180" t="str">
        <f>Translations!$B$368</f>
        <v>Please select</v>
      </c>
    </row>
    <row r="335" ht="12.75">
      <c r="A335" s="180" t="str">
        <f>Translations!$B$628</f>
        <v>100 kg default</v>
      </c>
    </row>
    <row r="336" ht="12.75">
      <c r="A336" s="180" t="str">
        <f>Translations!$B$629</f>
        <v>Mass contained in Mass &amp; Balance documentation</v>
      </c>
    </row>
    <row r="337" ht="12.75">
      <c r="A337" s="74"/>
    </row>
    <row r="338" ht="12.75">
      <c r="A338" s="179" t="s">
        <v>562</v>
      </c>
    </row>
    <row r="339" ht="12.75">
      <c r="A339" s="180"/>
    </row>
    <row r="340" ht="12.75">
      <c r="A340" s="184" t="s">
        <v>406</v>
      </c>
    </row>
    <row r="341" ht="12.75">
      <c r="A341" s="184" t="s">
        <v>407</v>
      </c>
    </row>
    <row r="342" ht="12.75">
      <c r="A342" s="184" t="s">
        <v>408</v>
      </c>
    </row>
    <row r="343" ht="12.75">
      <c r="A343" s="184" t="s">
        <v>409</v>
      </c>
    </row>
    <row r="344" ht="12.75">
      <c r="A344" s="184" t="s">
        <v>410</v>
      </c>
    </row>
    <row r="345" ht="12.75">
      <c r="A345" s="184" t="s">
        <v>573</v>
      </c>
    </row>
    <row r="346" ht="12.75">
      <c r="A346" s="184" t="s">
        <v>575</v>
      </c>
    </row>
    <row r="347" ht="12.75">
      <c r="A347" s="184" t="s">
        <v>578</v>
      </c>
    </row>
    <row r="348" ht="12.75"/>
    <row r="349" ht="12.75">
      <c r="A349" s="182" t="s">
        <v>27</v>
      </c>
    </row>
    <row r="350" ht="12.75">
      <c r="A350" s="180" t="str">
        <f>Translations!$B$368</f>
        <v>Please select</v>
      </c>
    </row>
    <row r="351" ht="12.75">
      <c r="A351" s="180" t="str">
        <f>Translations!$B$630</f>
        <v>No documented environmental management system in place</v>
      </c>
    </row>
    <row r="352" ht="12.75">
      <c r="A352" s="180" t="str">
        <f>Translations!$B$631</f>
        <v>Documented environmental management system in place</v>
      </c>
    </row>
    <row r="353" ht="12.75">
      <c r="A353" s="180" t="str">
        <f>Translations!$B$632</f>
        <v>Certified environmental management system in place</v>
      </c>
    </row>
    <row r="354" ht="12.75"/>
    <row r="355" ht="12.75"/>
    <row r="356" ht="12.75">
      <c r="A356" s="182" t="s">
        <v>634</v>
      </c>
    </row>
    <row r="357" ht="12.75">
      <c r="A357" s="180" t="str">
        <f>Translations!$B$368</f>
        <v>Please select</v>
      </c>
    </row>
    <row r="358" ht="12.75">
      <c r="A358" s="180" t="b">
        <v>1</v>
      </c>
    </row>
    <row r="359" ht="12.75">
      <c r="A359" s="180" t="b">
        <v>0</v>
      </c>
    </row>
    <row r="360" ht="12.75"/>
    <row r="361" ht="12.75"/>
    <row r="362" ht="12.75">
      <c r="A362" s="182" t="s">
        <v>414</v>
      </c>
    </row>
    <row r="363" ht="12.75">
      <c r="A363" s="180" t="str">
        <f>Translations!$B$633</f>
        <v>Use by Competent Authority only</v>
      </c>
    </row>
    <row r="364" ht="12.75">
      <c r="A364" s="180" t="str">
        <f>Translations!$B$634</f>
        <v>To be filled in by aircraft operator</v>
      </c>
    </row>
    <row r="365" ht="12.75"/>
    <row r="366" ht="12.75"/>
    <row r="367" ht="12.75">
      <c r="A367" s="179" t="s">
        <v>319</v>
      </c>
    </row>
    <row r="368" ht="12.75">
      <c r="A368" s="180" t="str">
        <f>Translations!$B$636</f>
        <v>Monitoring Plan for  Tonne-Kilometre Data</v>
      </c>
    </row>
    <row r="369" ht="12.75">
      <c r="A369" s="180" t="str">
        <f>Translations!$B$635</f>
        <v>Monitoring Plan for Annual Emissions</v>
      </c>
    </row>
    <row r="370" ht="12.75"/>
    <row r="371" ht="12.75"/>
    <row r="372" ht="12.75">
      <c r="A372" s="179" t="s">
        <v>370</v>
      </c>
    </row>
    <row r="373" ht="12.75">
      <c r="A373" s="180"/>
    </row>
    <row r="374" ht="12.75">
      <c r="A374" s="180" t="str">
        <f>Translations!$B$637</f>
        <v>n/a</v>
      </c>
    </row>
    <row r="375" ht="12.75"/>
    <row r="376" ht="12.75">
      <c r="A376" s="179" t="s">
        <v>324</v>
      </c>
    </row>
    <row r="377" ht="12.75">
      <c r="A377" s="180" t="str">
        <f>Translations!$B$638</f>
        <v>New monitoring plan</v>
      </c>
    </row>
    <row r="378" ht="12.75">
      <c r="A378" s="180" t="str">
        <f>Translations!$B$639</f>
        <v>Updated monitoring plan</v>
      </c>
    </row>
    <row r="379" ht="12.75"/>
    <row r="380" ht="12.75"/>
    <row r="381" ht="12.75">
      <c r="A381" s="179" t="s">
        <v>54</v>
      </c>
    </row>
    <row r="382" ht="12.75">
      <c r="A382" s="185" t="b">
        <v>1</v>
      </c>
    </row>
    <row r="383" ht="12.75">
      <c r="A383" s="185" t="b">
        <v>0</v>
      </c>
    </row>
    <row r="384" ht="12.75">
      <c r="A384" s="185">
        <v>1</v>
      </c>
    </row>
    <row r="385" ht="12.75">
      <c r="A385" s="185">
        <v>0</v>
      </c>
    </row>
    <row r="386" ht="12.75"/>
    <row r="387" ht="12.75"/>
    <row r="388" ht="12.75">
      <c r="A388" s="182" t="s">
        <v>79</v>
      </c>
    </row>
    <row r="389" ht="12.75">
      <c r="A389" s="183" t="str">
        <f>Translations!$B$368</f>
        <v>Please select</v>
      </c>
    </row>
    <row r="390" ht="12.75">
      <c r="A390" s="183" t="str">
        <f>Translations!$B$640</f>
        <v>As measured by fuel supplier</v>
      </c>
    </row>
    <row r="391" ht="12.75">
      <c r="A391" s="183" t="str">
        <f>Translations!$B$641</f>
        <v>On-board measuring equipment</v>
      </c>
    </row>
    <row r="392" ht="12.75"/>
    <row r="393" ht="12.75">
      <c r="A393" s="182" t="s">
        <v>82</v>
      </c>
    </row>
    <row r="394" ht="12.75">
      <c r="A394" s="183" t="str">
        <f>Translations!$B$368</f>
        <v>Please select</v>
      </c>
    </row>
    <row r="395" ht="12.75">
      <c r="A395" s="183"/>
    </row>
    <row r="396" ht="12.75">
      <c r="A396" s="183" t="str">
        <f>Translations!$B$642</f>
        <v>Taken from fuel supplier (delivery notes or invoices)</v>
      </c>
    </row>
    <row r="397" ht="12.75">
      <c r="A397" s="183" t="str">
        <f>Translations!$B$643</f>
        <v>Recorded in Mass &amp; Balance documentation</v>
      </c>
    </row>
    <row r="398" ht="12.75">
      <c r="A398" s="183" t="str">
        <f>Translations!$B$644</f>
        <v>Recorded in aircraft technical log</v>
      </c>
    </row>
    <row r="399" ht="12.75">
      <c r="A399" s="183" t="str">
        <f>Translations!$B$645</f>
        <v>Transmitted electronically from aircraft to operator</v>
      </c>
    </row>
    <row r="400" ht="12.75"/>
    <row r="401" ht="12.75">
      <c r="A401" s="182" t="s">
        <v>66</v>
      </c>
    </row>
    <row r="402" ht="12.75">
      <c r="A402" s="180" t="str">
        <f>Translations!$B$368</f>
        <v>Please select</v>
      </c>
    </row>
    <row r="403" ht="12.75">
      <c r="A403" s="180"/>
    </row>
    <row r="404" ht="12.75">
      <c r="A404" s="180" t="str">
        <f>Translations!$B$646</f>
        <v>Daily</v>
      </c>
    </row>
    <row r="405" ht="12.75">
      <c r="A405" s="180" t="str">
        <f>Translations!$B$647</f>
        <v>Weekly</v>
      </c>
    </row>
    <row r="406" ht="12.75">
      <c r="A406" s="180" t="str">
        <f>Translations!$B$648</f>
        <v>Monthly</v>
      </c>
    </row>
    <row r="407" ht="12.75">
      <c r="A407" s="180" t="str">
        <f>Translations!$B$649</f>
        <v>Annual</v>
      </c>
    </row>
    <row r="408" ht="12.75"/>
    <row r="409" ht="12.75">
      <c r="A409" s="182" t="s">
        <v>90</v>
      </c>
    </row>
    <row r="410" ht="12.75">
      <c r="A410" s="180" t="str">
        <f>Translations!$B$368</f>
        <v>Please select</v>
      </c>
    </row>
    <row r="411" ht="12.75">
      <c r="A411" s="180" t="str">
        <f>Translations!$B$650</f>
        <v>EF</v>
      </c>
    </row>
    <row r="412" ht="12.75">
      <c r="A412" s="180" t="str">
        <f>Translations!$B$651</f>
        <v>NCV</v>
      </c>
    </row>
    <row r="413" ht="12.75">
      <c r="A413" s="180" t="str">
        <f>Translations!$B$652</f>
        <v>NCV &amp; EF</v>
      </c>
    </row>
    <row r="414" ht="12.75">
      <c r="A414" s="180" t="str">
        <f>Translations!$B$653</f>
        <v>Biogenic content</v>
      </c>
    </row>
    <row r="415" ht="12.75">
      <c r="A415" s="180" t="str">
        <f>Translations!$B$654</f>
        <v>NCV, EF &amp; bio</v>
      </c>
    </row>
    <row r="416" ht="12.75"/>
    <row r="417" ht="12.75">
      <c r="A417" s="182" t="s">
        <v>95</v>
      </c>
    </row>
    <row r="418" ht="12.75">
      <c r="A418" s="180" t="str">
        <f>Translations!$B$368</f>
        <v>Please select</v>
      </c>
    </row>
    <row r="419" ht="12.75">
      <c r="A419" s="180" t="s">
        <v>96</v>
      </c>
    </row>
    <row r="420" ht="12.75">
      <c r="A420" s="180" t="s">
        <v>97</v>
      </c>
    </row>
    <row r="421" ht="12.75">
      <c r="A421" s="180" t="str">
        <f>Translations!$B$637</f>
        <v>n/a</v>
      </c>
    </row>
    <row r="422" ht="12.75"/>
    <row r="423" ht="12.75">
      <c r="A423" s="182" t="s">
        <v>25</v>
      </c>
    </row>
    <row r="424" ht="12.75">
      <c r="A424" s="186">
        <f>""</f>
      </c>
    </row>
    <row r="425" ht="12.75">
      <c r="A425" s="186">
        <v>2</v>
      </c>
    </row>
    <row r="426" ht="12.75">
      <c r="A426" s="186">
        <v>1</v>
      </c>
    </row>
    <row r="427" ht="12.75">
      <c r="A427" s="186" t="str">
        <f>Translations!$B$637</f>
        <v>n/a</v>
      </c>
    </row>
    <row r="428" ht="12.75"/>
    <row r="429" ht="12.75"/>
    <row r="430" ht="12.75"/>
    <row r="431" ht="12.75"/>
    <row r="432" ht="12.75">
      <c r="A432" s="182" t="s">
        <v>206</v>
      </c>
    </row>
    <row r="433" ht="12.75">
      <c r="A433" s="180" t="str">
        <f>Translations!$B$368</f>
        <v>Please select</v>
      </c>
    </row>
    <row r="434" ht="12.75">
      <c r="A434" s="180" t="str">
        <f>Translations!$B$655</f>
        <v>Major</v>
      </c>
    </row>
    <row r="435" ht="12.75">
      <c r="A435" s="180" t="str">
        <f>Translations!$B$656</f>
        <v>Minor</v>
      </c>
    </row>
    <row r="436" ht="12.75">
      <c r="A436" s="180" t="str">
        <f>Translations!$B$657</f>
        <v>De minimis</v>
      </c>
    </row>
    <row r="437" ht="12.75"/>
    <row r="438" ht="12.75">
      <c r="A438" s="182" t="s">
        <v>210</v>
      </c>
    </row>
    <row r="439" ht="12.75">
      <c r="A439" s="187" t="str">
        <f>Translations!$B$368</f>
        <v>Please select</v>
      </c>
    </row>
    <row r="440" ht="12.75">
      <c r="A440" s="187" t="str">
        <f>Translations!$B$220</f>
        <v>Method A</v>
      </c>
    </row>
    <row r="441" ht="12.75">
      <c r="A441" s="187" t="str">
        <f>Translations!$B$222</f>
        <v>Method B</v>
      </c>
    </row>
    <row r="442" ht="12.75"/>
    <row r="443" ht="12.75"/>
    <row r="444" ht="12.75">
      <c r="A444" s="182" t="s">
        <v>211</v>
      </c>
    </row>
    <row r="445" ht="12.75">
      <c r="A445" s="187" t="str">
        <f>Translations!$B$368</f>
        <v>Please select</v>
      </c>
    </row>
    <row r="446" ht="12.75">
      <c r="A446" s="180" t="str">
        <f>Translations!$B$658</f>
        <v>Actual density in aircraft tanks</v>
      </c>
    </row>
    <row r="447" ht="12.75">
      <c r="A447" s="180" t="str">
        <f>Translations!$B$659</f>
        <v>Actual density of uplift</v>
      </c>
    </row>
    <row r="448" ht="12.75">
      <c r="A448" s="180" t="str">
        <f>Translations!$B$660</f>
        <v>Standard value (0.8kg/litre)</v>
      </c>
    </row>
    <row r="449" ht="12.75"/>
    <row r="450" ht="12.75"/>
    <row r="451" ht="12.75">
      <c r="A451" s="182" t="s">
        <v>215</v>
      </c>
    </row>
    <row r="452" ht="12.75">
      <c r="A452" s="180" t="str">
        <f>Translations!$B$661</f>
        <v>Jet kerosene</v>
      </c>
    </row>
    <row r="453" ht="12.75">
      <c r="A453" s="180" t="str">
        <f>Translations!$B$662</f>
        <v>Jet gasoline</v>
      </c>
    </row>
    <row r="454" ht="12.75">
      <c r="A454" s="180" t="str">
        <f>Translations!$B$663</f>
        <v>Aviation gasoline</v>
      </c>
    </row>
    <row r="455" ht="12.75">
      <c r="A455" s="180" t="str">
        <f>Translations!$B$664</f>
        <v>Alternative</v>
      </c>
    </row>
    <row r="456" ht="12.75">
      <c r="A456" s="180" t="str">
        <f>Translations!$B$184</f>
        <v>Biofuel</v>
      </c>
    </row>
    <row r="457" ht="12.75"/>
    <row r="458" ht="12.75">
      <c r="A458" s="182" t="s">
        <v>217</v>
      </c>
    </row>
    <row r="459" ht="12.75">
      <c r="A459" s="180"/>
    </row>
    <row r="460" ht="12.75">
      <c r="A460" s="180" t="s">
        <v>96</v>
      </c>
    </row>
    <row r="461" ht="12.75">
      <c r="A461" s="180" t="s">
        <v>97</v>
      </c>
    </row>
    <row r="462" ht="12.75">
      <c r="A462" s="180" t="str">
        <f>Translations!$B$665</f>
        <v>unknown</v>
      </c>
    </row>
    <row r="463" ht="12.75"/>
    <row r="464" ht="12.75"/>
    <row r="465" ht="12.75">
      <c r="A465" s="179" t="str">
        <f>Translations!$B$666</f>
        <v>Commission approved tools</v>
      </c>
    </row>
    <row r="466" ht="12.75">
      <c r="A466" s="187" t="str">
        <f>Translations!$B$368</f>
        <v>Please select</v>
      </c>
    </row>
    <row r="467" ht="12.75">
      <c r="A467" s="187"/>
    </row>
    <row r="468" ht="12.75">
      <c r="A468" s="180" t="str">
        <f>Translations!$B$667</f>
        <v>Small Emitters Tool - Eurocontrol's fuel consumption estimation tool</v>
      </c>
    </row>
    <row r="469" ht="12.75"/>
    <row r="470" ht="12.75"/>
    <row r="471" ht="12.75"/>
    <row r="472" ht="12.75"/>
    <row r="473" ht="12.75"/>
    <row r="474" ht="12.75">
      <c r="A474" s="179" t="s">
        <v>377</v>
      </c>
    </row>
    <row r="475" ht="12.75">
      <c r="A475" s="180" t="str">
        <f>Translations!$B$368</f>
        <v>Please select</v>
      </c>
    </row>
    <row r="476" ht="12.75">
      <c r="A476" s="180"/>
    </row>
    <row r="477" ht="12.75">
      <c r="A477" s="180" t="str">
        <f>Translations!$B$637</f>
        <v>n/a</v>
      </c>
    </row>
    <row r="478" ht="12.75">
      <c r="A478" s="180" t="str">
        <f>Translations!$B$668</f>
        <v>Environment Agency</v>
      </c>
    </row>
    <row r="479" ht="12.75">
      <c r="A479" s="180" t="str">
        <f>Translations!$B$669</f>
        <v>Ministry of Environment</v>
      </c>
    </row>
    <row r="480" ht="12.75">
      <c r="A480" s="180" t="str">
        <f>Translations!$B$670</f>
        <v>Civil Aviation Authority</v>
      </c>
    </row>
    <row r="481" ht="12.75">
      <c r="A481" s="180" t="str">
        <f>Translations!$B$671</f>
        <v>Ministry of Transport</v>
      </c>
    </row>
    <row r="482" ht="12.75">
      <c r="A482" s="180"/>
    </row>
    <row r="483" ht="12.75">
      <c r="A483" s="180"/>
    </row>
    <row r="484" ht="12.75">
      <c r="A484" s="180"/>
    </row>
    <row r="485" ht="12.75">
      <c r="A485" s="180"/>
    </row>
    <row r="486" ht="12.75">
      <c r="A486" s="180"/>
    </row>
    <row r="487" ht="12.75">
      <c r="A487" s="180"/>
    </row>
    <row r="488" ht="12.75">
      <c r="A488" s="180"/>
    </row>
    <row r="489" ht="12.75">
      <c r="A489" s="180"/>
    </row>
    <row r="490" ht="12.75">
      <c r="A490" s="180"/>
    </row>
    <row r="491" ht="12.75">
      <c r="A491" s="180"/>
    </row>
    <row r="492" ht="12.75">
      <c r="A492" s="180"/>
    </row>
    <row r="495" ht="12.75">
      <c r="A495" s="179" t="s">
        <v>469</v>
      </c>
    </row>
    <row r="496" ht="12.75">
      <c r="A496" s="180" t="str">
        <f>Translations!$B$368</f>
        <v>Please select</v>
      </c>
    </row>
    <row r="497" ht="12.75">
      <c r="A497" s="180"/>
    </row>
    <row r="498" ht="12.75">
      <c r="A498" s="180" t="str">
        <f>Translations!$B$672</f>
        <v>Afghanistan - Ministry of Transport and Civil Aviation</v>
      </c>
    </row>
    <row r="499" ht="12.75">
      <c r="A499" s="180" t="str">
        <f>Translations!$B$673</f>
        <v>Algeria - Établissement Nationale de la Navigation Aérienne (ENNA)</v>
      </c>
    </row>
    <row r="500" ht="12.75">
      <c r="A500" s="180" t="str">
        <f>Translations!$B$674</f>
        <v>Angola - Instituto Nacional da Aviação Civil</v>
      </c>
    </row>
    <row r="501" ht="12.75">
      <c r="A501" s="180" t="str">
        <f>Translations!$B$675</f>
        <v>Argentina - Comando de Regiones Aéreas</v>
      </c>
    </row>
    <row r="502" ht="12.75">
      <c r="A502" s="180" t="str">
        <f>Translations!$B$676</f>
        <v>Armenia - General Department of Civil Aviation</v>
      </c>
    </row>
    <row r="503" ht="12.75">
      <c r="A503" s="180" t="str">
        <f>Translations!$B$677</f>
        <v>Australia - Civil Aviation Safety Authority</v>
      </c>
    </row>
    <row r="504" ht="12.75">
      <c r="A504" s="180" t="str">
        <f>Translations!$B$678</f>
        <v>Austria - Ministry of Transport, Innovation and Technology</v>
      </c>
    </row>
    <row r="505" ht="12.75">
      <c r="A505" s="180" t="str">
        <f>Translations!$B$679</f>
        <v>Bahrain - Civil Aviation Affairs</v>
      </c>
    </row>
    <row r="506" ht="12.75">
      <c r="A506" s="180" t="str">
        <f>Translations!$B$680</f>
        <v>Belgium - Service public fédéral Mobilité et Transports</v>
      </c>
    </row>
    <row r="507" ht="12.75">
      <c r="A507" s="180" t="str">
        <f>Translations!$B$681</f>
        <v>Bermuda - Bermuda Department of Civil Aviation (DCA)</v>
      </c>
    </row>
    <row r="508" ht="12.75">
      <c r="A508" s="180" t="str">
        <f>Translations!$B$682</f>
        <v>Bolivia - Dirección General de Aeronáutica Civil</v>
      </c>
    </row>
    <row r="509" ht="12.75">
      <c r="A509" s="180" t="str">
        <f>Translations!$B$683</f>
        <v>Bosnia and Herzegovina - Department of Civil Aviation</v>
      </c>
    </row>
    <row r="510" ht="12.75">
      <c r="A510" s="180" t="str">
        <f>Translations!$B$684</f>
        <v>Botswana - Ministry of Works &amp; Transport — Department of Civil Aviation</v>
      </c>
    </row>
    <row r="511" ht="12.75">
      <c r="A511" s="180" t="str">
        <f>Translations!$B$685</f>
        <v>Brazil - Agência Nacional de Aviação Civil (ANAC)</v>
      </c>
    </row>
    <row r="512" ht="12.75">
      <c r="A512" s="180" t="str">
        <f>Translations!$B$686</f>
        <v>Brunei Darussalam - Department of Civil Aviation</v>
      </c>
    </row>
    <row r="513" ht="12.75">
      <c r="A513" s="180" t="str">
        <f>Translations!$B$687</f>
        <v>Bulgaria - Civil Aviation Administration</v>
      </c>
    </row>
    <row r="514" ht="12.75">
      <c r="A514" s="180" t="str">
        <f>Translations!$B$688</f>
        <v>Cambodia - Ministry of Public Works and Transport</v>
      </c>
    </row>
    <row r="515" ht="12.75">
      <c r="A515" s="180" t="str">
        <f>Translations!$B$689</f>
        <v>Canada - Canadian Transportation Agency</v>
      </c>
    </row>
    <row r="516" ht="12.75">
      <c r="A516" s="180" t="str">
        <f>Translations!$B$690</f>
        <v>Cape Verde - Agência de Aviação Civil (AAC)</v>
      </c>
    </row>
    <row r="517" ht="12.75">
      <c r="A517" s="180" t="str">
        <f>Translations!$B$691</f>
        <v>Cayman - Civil Aviation Authority (CAA) of the Cayman Islands</v>
      </c>
    </row>
    <row r="518" ht="12.75">
      <c r="A518" s="180" t="str">
        <f>Translations!$B$692</f>
        <v>Chile - Dirección General de Aeronáutica Civil</v>
      </c>
    </row>
    <row r="519" ht="12.75">
      <c r="A519" s="180" t="str">
        <f>Translations!$B$693</f>
        <v>China - Air Traffic Management Bureau (ATMB), General Administration of Civil Aviation of China</v>
      </c>
    </row>
    <row r="520" ht="12.75">
      <c r="A520" s="180" t="str">
        <f>Translations!$B$694</f>
        <v>Colombia - República de Colombia Aeronáutica Civil</v>
      </c>
    </row>
    <row r="521" ht="12.75">
      <c r="A521" s="180" t="str">
        <f>Translations!$B$695</f>
        <v>Costa Rica - Dirección General de Aviación Civil</v>
      </c>
    </row>
    <row r="522" ht="12.75">
      <c r="A522" s="180" t="str">
        <f>Translations!$B$696</f>
        <v>Croatia - Civil Aviation Authority</v>
      </c>
    </row>
    <row r="523" ht="12.75">
      <c r="A523" s="180" t="str">
        <f>Translations!$B$697</f>
        <v>Cuba - Instituto de Aeronáutica Civil de Cuba</v>
      </c>
    </row>
    <row r="524" ht="12.75">
      <c r="A524" s="180" t="str">
        <f>Translations!$B$698</f>
        <v>Cyprus - Department of Civil Aviation of Cyprus</v>
      </c>
    </row>
    <row r="525" ht="12.75">
      <c r="A525" s="180" t="str">
        <f>Translations!$B$699</f>
        <v>Czech Republic - Civil Aviation Authority</v>
      </c>
    </row>
    <row r="526" ht="12.75">
      <c r="A526" s="180" t="str">
        <f>Translations!$B$700</f>
        <v>Denmark - Civil Aviation Administration</v>
      </c>
    </row>
    <row r="527" ht="12.75">
      <c r="A527" s="180" t="str">
        <f>Translations!$B$701</f>
        <v>Dominican Republic - Instituto Dominicano de Aviación Civil</v>
      </c>
    </row>
    <row r="528" ht="12.75">
      <c r="A528" s="180" t="str">
        <f>Translations!$B$702</f>
        <v>Ecuador - Dirección General de Aviación Civil del Ecuador</v>
      </c>
    </row>
    <row r="529" ht="12.75">
      <c r="A529" s="180" t="str">
        <f>Translations!$B$703</f>
        <v>Egypt - Ministry of Civil Aviation</v>
      </c>
    </row>
    <row r="530" ht="12.75">
      <c r="A530" s="180" t="str">
        <f>Translations!$B$704</f>
        <v>El Salvador - Autoridad de Aviación Civil – El Salvador</v>
      </c>
    </row>
    <row r="531" ht="12.75">
      <c r="A531" s="180" t="str">
        <f>Translations!$B$705</f>
        <v>Estonia - Estonian Civil Aviation Administration</v>
      </c>
    </row>
    <row r="532" ht="12.75">
      <c r="A532" s="180" t="str">
        <f>Translations!$B$706</f>
        <v>Fiji - Civil Aviation Authority</v>
      </c>
    </row>
    <row r="533" ht="12.75">
      <c r="A533" s="180" t="str">
        <f>Translations!$B$707</f>
        <v>Finland - Civil Aviation Authority</v>
      </c>
    </row>
    <row r="534" ht="12.75">
      <c r="A534" s="180" t="str">
        <f>Translations!$B$708</f>
        <v>France - Direction Générale de I' Aviation Civile (DGAC)</v>
      </c>
    </row>
    <row r="535" ht="12.75">
      <c r="A535" s="180" t="str">
        <f>Translations!$B$709</f>
        <v>Gambia - Gambia Civil Aviation Authority</v>
      </c>
    </row>
    <row r="536" ht="12.75">
      <c r="A536" s="180" t="str">
        <f>Translations!$B$710</f>
        <v>Germany - Air Navigation Services</v>
      </c>
    </row>
    <row r="537" ht="12.75">
      <c r="A537" s="180" t="str">
        <f>Translations!$B$711</f>
        <v>Ghana - Ghana Civil Aviation Authority</v>
      </c>
    </row>
    <row r="538" ht="12.75">
      <c r="A538" s="180" t="str">
        <f>Translations!$B$712</f>
        <v>Greece - Hellenic Civil Aviation Authority</v>
      </c>
    </row>
    <row r="539" ht="12.75">
      <c r="A539" s="180" t="str">
        <f>Translations!$B$713</f>
        <v>Hungary - Directorate for Air Transport</v>
      </c>
    </row>
    <row r="540" ht="12.75">
      <c r="A540" s="180" t="str">
        <f>Translations!$B$714</f>
        <v>Iceland - Civil Aviation Administration</v>
      </c>
    </row>
    <row r="541" ht="12.75">
      <c r="A541" s="180" t="str">
        <f>Translations!$B$715</f>
        <v>India - Directorate General of Civil Aviation</v>
      </c>
    </row>
    <row r="542" ht="12.75">
      <c r="A542" s="180" t="str">
        <f>Translations!$B$716</f>
        <v>Indonesia - Direktorat Jenderal Perhubungan Udara</v>
      </c>
    </row>
    <row r="543" ht="12.75">
      <c r="A543" s="180" t="str">
        <f>Translations!$B$717</f>
        <v>Iran, Islamic Republic of - Civil Aviation Organization of Iran</v>
      </c>
    </row>
    <row r="544" ht="12.75">
      <c r="A544" s="180" t="str">
        <f>Translations!$B$718</f>
        <v>Ireland - Irish Aviation Authority</v>
      </c>
    </row>
    <row r="545" ht="12.75">
      <c r="A545" s="181" t="str">
        <f>Translations!$B$831</f>
        <v>Ireland - Commission for Aviation Regulation</v>
      </c>
    </row>
    <row r="546" ht="12.75">
      <c r="A546" s="180" t="str">
        <f>Translations!$B$719</f>
        <v>Israel - Civil Aviation Authority</v>
      </c>
    </row>
    <row r="547" ht="12.75">
      <c r="A547" s="180" t="str">
        <f>Translations!$B$720</f>
        <v>Italy - Agenzia Nazionale della Sicurezza del Volo</v>
      </c>
    </row>
    <row r="548" ht="12.75">
      <c r="A548" s="180" t="str">
        <f>Translations!$B$721</f>
        <v>Jamaica - Civil Aviation Authority</v>
      </c>
    </row>
    <row r="549" ht="12.75">
      <c r="A549" s="180" t="str">
        <f>Translations!$B$722</f>
        <v>Japan - Ministry of Land, Infrastructure and Transport</v>
      </c>
    </row>
    <row r="550" ht="12.75">
      <c r="A550" s="180" t="str">
        <f>Translations!$B$723</f>
        <v>Jordan - Civil Aviation Regulatory Commission (CARC) (formerly called "Jordan Civil Aviation Authority (JCAA)")</v>
      </c>
    </row>
    <row r="551" ht="12.75">
      <c r="A551" s="180" t="str">
        <f>Translations!$B$724</f>
        <v>Kenya - Kenya Civil Aviation Authority</v>
      </c>
    </row>
    <row r="552" ht="12.75">
      <c r="A552" s="180" t="str">
        <f>Translations!$B$725</f>
        <v>Kuwait - Directorate General of Civil Aviation</v>
      </c>
    </row>
    <row r="553" ht="12.75">
      <c r="A553" s="180" t="str">
        <f>Translations!$B$726</f>
        <v>Latvia - Civil Aviation Agency</v>
      </c>
    </row>
    <row r="554" ht="12.75">
      <c r="A554" s="180" t="str">
        <f>Translations!$B$727</f>
        <v>Lebanon - Lebanese Civil Aviation Authority</v>
      </c>
    </row>
    <row r="555" ht="12.75">
      <c r="A555" s="180" t="str">
        <f>Translations!$B$728</f>
        <v>Libyan Arab Jamahiriya - Libyan Civil Aviation Authority</v>
      </c>
    </row>
    <row r="556" ht="12.75">
      <c r="A556" s="180" t="str">
        <f>Translations!$B$729</f>
        <v>Lithuania - Directorate of Civil Aviation</v>
      </c>
    </row>
    <row r="557" ht="12.75">
      <c r="A557" s="180" t="str">
        <f>Translations!$B$730</f>
        <v>Malaysia - Department of Civil Aviation</v>
      </c>
    </row>
    <row r="558" ht="12.75">
      <c r="A558" s="180" t="str">
        <f>Translations!$B$731</f>
        <v>Maldives - Civil Aviation Department</v>
      </c>
    </row>
    <row r="559" ht="12.75">
      <c r="A559" s="180" t="str">
        <f>Translations!$B$732</f>
        <v>Malta - Department of Civil Aviation</v>
      </c>
    </row>
    <row r="560" ht="12.75">
      <c r="A560" s="180" t="str">
        <f>Translations!$B$733</f>
        <v>Mexico - Secretaría de Comunicaciones y Transportes</v>
      </c>
    </row>
    <row r="561" ht="12.75">
      <c r="A561" s="180" t="str">
        <f>Translations!$B$734</f>
        <v>Mongolia - Civil Aviation Authority</v>
      </c>
    </row>
    <row r="562" ht="12.75">
      <c r="A562" s="180" t="str">
        <f>Translations!$B$735</f>
        <v>Montenegro - Ministry Maritime Affairs, Transportation and Telecommunications</v>
      </c>
    </row>
    <row r="563" ht="12.75">
      <c r="A563" s="180" t="str">
        <f>Translations!$B$736</f>
        <v>Morocco - Ministère des Transports</v>
      </c>
    </row>
    <row r="564" ht="12.75">
      <c r="A564" s="180" t="str">
        <f>Translations!$B$737</f>
        <v>Namibia - Directorate of Civil Aviation (DCA Namibia)</v>
      </c>
    </row>
    <row r="565" ht="12.75">
      <c r="A565" s="180" t="str">
        <f>Translations!$B$738</f>
        <v>Nepal - Civil Aviation Authority of Nepal</v>
      </c>
    </row>
    <row r="566" ht="12.75">
      <c r="A566" s="180" t="str">
        <f>Translations!$B$739</f>
        <v>Netherlands - Directorate General of Civil Aviation and Freight Transport (DGTL)</v>
      </c>
    </row>
    <row r="567" ht="12.75">
      <c r="A567" s="180" t="str">
        <f>Translations!$B$740</f>
        <v>New Zealand - Airways Corporation of New Zealand</v>
      </c>
    </row>
    <row r="568" ht="12.75">
      <c r="A568" s="180" t="str">
        <f>Translations!$B$741</f>
        <v>Nicaragua - Instituto Nicaragüense de Aeronáutica Civíl</v>
      </c>
    </row>
    <row r="569" ht="12.75">
      <c r="A569" s="180" t="str">
        <f>Translations!$B$742</f>
        <v>Nigeria - Nigerian Civil Aviation Authority (NCAA)</v>
      </c>
    </row>
    <row r="570" ht="12.75">
      <c r="A570" s="180" t="str">
        <f>Translations!$B$743</f>
        <v>Norway - Civil Aviation Authority</v>
      </c>
    </row>
    <row r="571" ht="12.75">
      <c r="A571" s="180" t="str">
        <f>Translations!$B$744</f>
        <v>Oman - Directorate General of Civil Aviation and Meteorology</v>
      </c>
    </row>
    <row r="572" ht="12.75">
      <c r="A572" s="180" t="str">
        <f>Translations!$B$745</f>
        <v>Pakistan - Civil Aviation Authority</v>
      </c>
    </row>
    <row r="573" ht="12.75">
      <c r="A573" s="180" t="str">
        <f>Translations!$B$746</f>
        <v>Paraguay - Dirección Nacional de Aeronáutica Civil (DINAC)</v>
      </c>
    </row>
    <row r="574" ht="12.75">
      <c r="A574" s="180" t="str">
        <f>Translations!$B$747</f>
        <v>Peru - Dirección General de Aeronáutica Civil</v>
      </c>
    </row>
    <row r="575" ht="12.75">
      <c r="A575" s="180" t="str">
        <f>Translations!$B$748</f>
        <v>Philippines - Air Transportation Office (ATO)</v>
      </c>
    </row>
    <row r="576" ht="12.75">
      <c r="A576" s="180" t="str">
        <f>Translations!$B$749</f>
        <v>Poland - Civil Aviation Office</v>
      </c>
    </row>
    <row r="577" ht="12.75">
      <c r="A577" s="180" t="str">
        <f>Translations!$B$750</f>
        <v>Portugal - Instituto Nacional de Aviação Civil</v>
      </c>
    </row>
    <row r="578" ht="12.75">
      <c r="A578" s="180" t="str">
        <f>Translations!$B$751</f>
        <v>Republic of Korea - Ministry of Construction and Transportation</v>
      </c>
    </row>
    <row r="579" ht="12.75">
      <c r="A579" s="180" t="str">
        <f>Translations!$B$752</f>
        <v>Republic of Moldova - Civil Aviation Administration</v>
      </c>
    </row>
    <row r="580" ht="12.75">
      <c r="A580" s="180" t="str">
        <f>Translations!$B$753</f>
        <v>Romania - Romanian Civil Aeronautical Authority</v>
      </c>
    </row>
    <row r="581" ht="12.75">
      <c r="A581" s="180" t="str">
        <f>Translations!$B$754</f>
        <v>Russian Federation - State Civil Aviation Authority</v>
      </c>
    </row>
    <row r="582" ht="12.75">
      <c r="A582" s="180" t="str">
        <f>Translations!$B$755</f>
        <v>Saudi Arabia - Ministry of Defense and Aviation Presidency of Civil Aviation</v>
      </c>
    </row>
    <row r="583" ht="12.75">
      <c r="A583" s="180" t="str">
        <f>Translations!$B$756</f>
        <v>Serbia - Civil Aviation Directorate</v>
      </c>
    </row>
    <row r="584" ht="12.75">
      <c r="A584" s="180" t="str">
        <f>Translations!$B$757</f>
        <v>Seychelles - Directorate of Civil Aviation, Ministry of Tourism</v>
      </c>
    </row>
    <row r="585" ht="12.75">
      <c r="A585" s="180" t="str">
        <f>Translations!$B$758</f>
        <v>Singapore - Civil Aviation Authority of Singapore</v>
      </c>
    </row>
    <row r="586" ht="12.75">
      <c r="A586" s="180" t="str">
        <f>Translations!$B$759</f>
        <v>Slovakia - Civil Aviation Authority</v>
      </c>
    </row>
    <row r="587" ht="12.75">
      <c r="A587" s="180" t="str">
        <f>Translations!$B$760</f>
        <v>Slovenia - Civil Aviation Authority</v>
      </c>
    </row>
    <row r="588" ht="12.75">
      <c r="A588" s="180" t="str">
        <f>Translations!$B$761</f>
        <v>Somalia - Civil Aviation Caretaker Authority for Somalia</v>
      </c>
    </row>
    <row r="589" ht="12.75">
      <c r="A589" s="180" t="str">
        <f>Translations!$B$762</f>
        <v>South Africa - Civil Aviation Authority</v>
      </c>
    </row>
    <row r="590" ht="12.75">
      <c r="A590" s="180" t="str">
        <f>Translations!$B$763</f>
        <v>Spain - Ministerio de Fomento, Civil Aviation</v>
      </c>
    </row>
    <row r="591" ht="12.75">
      <c r="A591" s="180" t="str">
        <f>Translations!$B$764</f>
        <v>Sri Lanka - Civil Aviation Authority</v>
      </c>
    </row>
    <row r="592" ht="12.75">
      <c r="A592" s="180" t="str">
        <f>Translations!$B$765</f>
        <v>Sudan - Civil Aviation Authority</v>
      </c>
    </row>
    <row r="593" ht="12.75">
      <c r="A593" s="180" t="str">
        <f>Translations!$B$766</f>
        <v>Suriname - Civil Aviation Department of Suriname</v>
      </c>
    </row>
    <row r="594" ht="12.75">
      <c r="A594" s="180" t="str">
        <f>Translations!$B$767</f>
        <v>Sweden - Swedish Civil Aviation Authority</v>
      </c>
    </row>
    <row r="595" ht="12.75">
      <c r="A595" s="180" t="str">
        <f>Translations!$B$768</f>
        <v>Switzerland - Federal Office for Civil Aviation (FOCA)</v>
      </c>
    </row>
    <row r="596" ht="12.75">
      <c r="A596" s="180" t="str">
        <f>Translations!$B$769</f>
        <v>Thailand - Department of Civil Aviation</v>
      </c>
    </row>
    <row r="597" ht="12.75">
      <c r="A597" s="180" t="str">
        <f>Translations!$B$770</f>
        <v>The former Yugoslav Republic of Macedonia - Civil Aviation Administration</v>
      </c>
    </row>
    <row r="598" ht="12.75">
      <c r="A598" s="180" t="str">
        <f>Translations!$B$771</f>
        <v>Tonga - Ministry of Civil Aviation</v>
      </c>
    </row>
    <row r="599" ht="12.75">
      <c r="A599" s="180" t="str">
        <f>Translations!$B$772</f>
        <v>Trinidad and Tobago - Civil Aviation Authority</v>
      </c>
    </row>
    <row r="600" ht="12.75">
      <c r="A600" s="180" t="str">
        <f>Translations!$B$773</f>
        <v>Tunisia - Office de l'aviation civile et des aéroports</v>
      </c>
    </row>
    <row r="601" ht="12.75">
      <c r="A601" s="180" t="str">
        <f>Translations!$B$774</f>
        <v>Turkey - Directorate General of Civil Aviation</v>
      </c>
    </row>
    <row r="602" ht="12.75">
      <c r="A602" s="180" t="str">
        <f>Translations!$B$775</f>
        <v>Uganda - Civil Aviation Authority</v>
      </c>
    </row>
    <row r="603" ht="12.75">
      <c r="A603" s="180" t="str">
        <f>Translations!$B$776</f>
        <v>Ukraine - Civil Aviation Authority</v>
      </c>
    </row>
    <row r="604" ht="12.75">
      <c r="A604" s="180" t="str">
        <f>Translations!$B$777</f>
        <v>United Kingdom Civil Aviation Authority</v>
      </c>
    </row>
    <row r="605" ht="12.75">
      <c r="A605" s="180" t="str">
        <f>Translations!$B$778</f>
        <v>United Arab Emirates - General Civil Aviation Authority (GCAA)</v>
      </c>
    </row>
    <row r="606" ht="12.75">
      <c r="A606" s="180" t="str">
        <f>Translations!$B$779</f>
        <v>United Republic of Tanzania - Tanzania Civil Aviation Authority (TCAA)</v>
      </c>
    </row>
    <row r="607" ht="12.75">
      <c r="A607" s="180" t="str">
        <f>Translations!$B$780</f>
        <v>United States - Federal Aviation Administration</v>
      </c>
    </row>
    <row r="608" ht="12.75">
      <c r="A608" s="180" t="str">
        <f>Translations!$B$781</f>
        <v>Uruguay - Dirección Nacional de Aviación Civil e Infraestructura Aeronáutica (DINACIA)</v>
      </c>
    </row>
    <row r="609" ht="12.75">
      <c r="A609" s="180" t="str">
        <f>Translations!$B$782</f>
        <v>Vanuatu - Vanuatu Civil Aviation Authority</v>
      </c>
    </row>
    <row r="610" ht="12.75">
      <c r="A610" s="180" t="str">
        <f>Translations!$B$783</f>
        <v>Yemen - Civil Aviation and Meteorological Authority (CAMA)</v>
      </c>
    </row>
    <row r="611" ht="12.75">
      <c r="A611" s="180" t="str">
        <f>Translations!$B$784</f>
        <v>Zambia - Department of Civil Aviation</v>
      </c>
    </row>
    <row r="614" ht="12.75">
      <c r="A614" s="180" t="s">
        <v>17</v>
      </c>
    </row>
    <row r="615" ht="12.75">
      <c r="A615" s="222" t="str">
        <f>Translations!$B$818</f>
        <v>Tier 1 - Default 100 kg/passenger including checked baggage</v>
      </c>
    </row>
    <row r="616" ht="12.75">
      <c r="A616" s="222" t="str">
        <f>Translations!$B$819</f>
        <v>Tier 2 - Mass contained in Mass and Balance documentation</v>
      </c>
    </row>
    <row r="618" ht="12.75">
      <c r="A618" s="18" t="s">
        <v>18</v>
      </c>
    </row>
    <row r="619" ht="12.75">
      <c r="A619" s="226" t="str">
        <f>Translations!$B$820</f>
        <v>Please continue input in section 6(e).</v>
      </c>
    </row>
    <row r="620" ht="12.75">
      <c r="A620" s="226" t="str">
        <f>Translations!$B$821</f>
        <v>Please go to section 6(f).</v>
      </c>
    </row>
    <row r="622" ht="12.75">
      <c r="A622" s="18" t="s">
        <v>21</v>
      </c>
    </row>
    <row r="623" ht="12.75">
      <c r="A623" s="217" t="str">
        <f>Translations!$B$822</f>
        <v>Actual mail and freight mass will exclude the tare weight of freight containers, freight pallets and the service weight.</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
  <cp:keywords/>
  <dc:description>The template for Monitoring plans was developed by Umweltbundesamt on behalf of DG CLIMA. 
Authors: Christian Heller / Hubert Fallmann</dc:description>
  <cp:lastModifiedBy>Hubert Fallmann</cp:lastModifiedBy>
  <cp:lastPrinted>2012-05-11T13:12:18Z</cp:lastPrinted>
  <dcterms:created xsi:type="dcterms:W3CDTF">2008-05-26T08:52:55Z</dcterms:created>
  <dcterms:modified xsi:type="dcterms:W3CDTF">2012-07-16T13:31:58Z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