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7845" activeTab="0"/>
  </bookViews>
  <sheets>
    <sheet name="Memoriu" sheetId="1" r:id="rId1"/>
    <sheet name="Centralizator 2016" sheetId="2" r:id="rId2"/>
  </sheets>
  <externalReferences>
    <externalReference r:id="rId5"/>
  </externalReferences>
  <definedNames>
    <definedName name="_xlnm.Print_Area" localSheetId="0">'Memoriu'!$A$1:$AR$126</definedName>
  </definedNames>
  <calcPr fullCalcOnLoad="1"/>
</workbook>
</file>

<file path=xl/sharedStrings.xml><?xml version="1.0" encoding="utf-8"?>
<sst xmlns="http://schemas.openxmlformats.org/spreadsheetml/2006/main" count="314" uniqueCount="123">
  <si>
    <t>Nr, crt.</t>
  </si>
  <si>
    <t>Specificări</t>
  </si>
  <si>
    <t>din care:</t>
  </si>
  <si>
    <t>Control propriu DS şi OS al ICAS</t>
  </si>
  <si>
    <t>Control propriu structuri silvice de ad-rare</t>
  </si>
  <si>
    <t>Judeţul BRASOV</t>
  </si>
  <si>
    <t>Judeţul COVASNA</t>
  </si>
  <si>
    <t>Judeţul HARGHITA</t>
  </si>
  <si>
    <t>Judeţul SIBIU</t>
  </si>
  <si>
    <t>Judeţul MURES</t>
  </si>
  <si>
    <t>Pd. Stat</t>
  </si>
  <si>
    <t>Pd. private ad-tate şi cu serv.s</t>
  </si>
  <si>
    <t>Pd. fără ad.şi ss</t>
  </si>
  <si>
    <t xml:space="preserve">Total judeţul </t>
  </si>
  <si>
    <t>din care</t>
  </si>
  <si>
    <t>Total judeţul</t>
  </si>
  <si>
    <t>Control propriu ISJ</t>
  </si>
  <si>
    <t>din care în:</t>
  </si>
  <si>
    <t>Cap. I.  Administrarea pădurilor</t>
  </si>
  <si>
    <t>Suprafaţa pădurilor ( ha ) - total, din care</t>
  </si>
  <si>
    <t xml:space="preserve"> - proprietate publică de stat </t>
  </si>
  <si>
    <t xml:space="preserve"> - proprietate publică a unităţilor administrativ-teritoriale</t>
  </si>
  <si>
    <t xml:space="preserve"> - proprietate privată a unităţilor de cult, învăţământ, a Academiei Române etc</t>
  </si>
  <si>
    <t xml:space="preserve"> - proprietate privată indiviză a formelor asociative</t>
  </si>
  <si>
    <t xml:space="preserve"> - proprietate privată a persoanelor fizice</t>
  </si>
  <si>
    <t xml:space="preserve"> - proprietate privată a persoanelor juridice</t>
  </si>
  <si>
    <t>Vegetaţie forestieră din afara fondului forestier</t>
  </si>
  <si>
    <t>Nr. retrageri de autorizaţii de funcţionare a structurilor silvice proprii de ad-rare</t>
  </si>
  <si>
    <t xml:space="preserve">Nr. contravenţii aplicate de ITRSV pt. neasig. contracte ad-rare/servicii </t>
  </si>
  <si>
    <t>Valoare amenzi aplicate pt. contravenţii neasig. contracte ad-rare/servicii -lei</t>
  </si>
  <si>
    <t>Valoare amenzi încasate pt. contravenţii neasig. contracte ad-rare/servicii -lei</t>
  </si>
  <si>
    <t>Controale în pd (de fond, parţiale, integritatea pd., păşunat, PSI) - Nr. TOTAL</t>
  </si>
  <si>
    <t>Cap. II.  Sustrageri de arbori</t>
  </si>
  <si>
    <t>Nr. infracţiuni tăieri de arbori</t>
  </si>
  <si>
    <t>Nr. infracţiuni folosire ilegală a ciocanului silvic</t>
  </si>
  <si>
    <t>Nr. contravenţii tăieri de arbori</t>
  </si>
  <si>
    <t>Valoarea amenzilor aplicate pt. contravenţii tăieri de arbori ( lei )</t>
  </si>
  <si>
    <t>Valoarea amenzilor încasate pt. contravenţii tăieri de arbori ( lei )</t>
  </si>
  <si>
    <t xml:space="preserve">Volum tăiat ilegal TOTAL - din care ( mc </t>
  </si>
  <si>
    <t>din infracţiuni</t>
  </si>
  <si>
    <t>din contravenţii</t>
  </si>
  <si>
    <t>acordat risc normal</t>
  </si>
  <si>
    <t>nejustificat</t>
  </si>
  <si>
    <t>material abandonat</t>
  </si>
  <si>
    <t>Valoarea pagubelor din tăieri ilegale TOTAL - din care ( lei )</t>
  </si>
  <si>
    <t>din infracţiuni, inclusiv prin folosirea ilegală a ciocanului silvic</t>
  </si>
  <si>
    <t>nejustificat şi imputat</t>
  </si>
  <si>
    <t>Cap. III.    Păşunatul abuziv</t>
  </si>
  <si>
    <t>Nr. infracţiuni păşunat abuziv</t>
  </si>
  <si>
    <t>Nr. contravenţii păşunat abuziv</t>
  </si>
  <si>
    <t>Valoarea amenzilor aplicate pt. contravenţii păşunat abuziv ( lei )</t>
  </si>
  <si>
    <t>Valoarea amenzilor încasate pt. contravenţii păşunat abuziv ( lei )</t>
  </si>
  <si>
    <t>Valoarea pagubelor din păşunat abuziv TOTAL - din care ( lei )</t>
  </si>
  <si>
    <t>Cap. IV.   Incendierea pădurilor</t>
  </si>
  <si>
    <t>Nr. infracţiuni de incendiere a pădurilor</t>
  </si>
  <si>
    <t>Nr. contravenţii de incendiere a pădurilor</t>
  </si>
  <si>
    <t>Valoarea amenzilor aplicate pt. contravenţii privind incendiile ( lei )</t>
  </si>
  <si>
    <t>Valoarea amenzilor încasate pt. contravenţii privind incendiile ( lei )</t>
  </si>
  <si>
    <t>Valoarea pagubelor din incendierea pădurilor TOTAL - din care ( lei )</t>
  </si>
  <si>
    <t>Cap. V.   Integritatea şi permanenţa pădurilor</t>
  </si>
  <si>
    <t>Nr. infracţiuni de red. şi ocupare a supr. pădurilor</t>
  </si>
  <si>
    <t>Nr. contravenţii de red. şi ocupare a supr. pădurilor</t>
  </si>
  <si>
    <t>Valoarea amenzilor aplicate pt. red. şi ocup. supr. pădurilor ( lei )</t>
  </si>
  <si>
    <t>Valoarea amenzilor incasate pt. red. şi ocup. supr. pădurilor ( lei )</t>
  </si>
  <si>
    <t>Valoarea pagubelor din red. şi ocup. supr. pădurilor TOTAL - d.care ( lei )</t>
  </si>
  <si>
    <t>Infracţiuni pentru neexecutarea lucrărilor de împădurire conf. art.114 din Codul Silvic</t>
  </si>
  <si>
    <t>Nr. contravenţii de neexecutare a lucrărilor de regenerare a pădurilor</t>
  </si>
  <si>
    <t>Valoarea amenzilor aplicate pt. neexecutarea lucrărilor de regenerare a pădurilor ( lei )</t>
  </si>
  <si>
    <t>Valoarea amenzilor încasate pt. neexecutarea lucrărilor de regenerare a pădurilor ( lei )</t>
  </si>
  <si>
    <t>Cap. VI.   Controlul circulaţiei materialului lemnos</t>
  </si>
  <si>
    <t>Controlul circulaţiei materialului lemnos - nr. acţiuni</t>
  </si>
  <si>
    <t>Contravenţii constatate</t>
  </si>
  <si>
    <t xml:space="preserve">Valoarea amenzilor aplicate - lei </t>
  </si>
  <si>
    <t xml:space="preserve">Valoarea amenzilor încasate - lei </t>
  </si>
  <si>
    <t xml:space="preserve">Material lemnos confiscat TOTAL - din care (mc) </t>
  </si>
  <si>
    <t>lemn de lucru</t>
  </si>
  <si>
    <t>cherestea</t>
  </si>
  <si>
    <t>lemn de foc</t>
  </si>
  <si>
    <t>Pomi de Crăciun confiscaţi - buc.</t>
  </si>
  <si>
    <t>Cap.VII. Controlul instalatiilor,depoz.etc</t>
  </si>
  <si>
    <t>Controlul instalaţiilor de debitat, depozitelor etc. - Nr. acţiuni TOTAL</t>
  </si>
  <si>
    <t>Infracţiuni constatate TOTAL</t>
  </si>
  <si>
    <t>Contravenţii constatate TOTAL</t>
  </si>
  <si>
    <t xml:space="preserve">Material lemnos confiscat fizic TOTAL - din care (mc) </t>
  </si>
  <si>
    <t xml:space="preserve">Mat. lemn. care nu se găseşte confiscat contravaloric TOTAL - d.care (mc) </t>
  </si>
  <si>
    <t>Cap. VIII.  Inspecţii şi controale finalizate prin rapoarte şi note</t>
  </si>
  <si>
    <t>Controale de exploatare - Nr. acţiuni TOTAL</t>
  </si>
  <si>
    <t xml:space="preserve"> Inspecţii şi controale finalizate prin rapoarte şi note - nr. TOTAL, din care:</t>
  </si>
  <si>
    <t xml:space="preserve"> Inspecţii şi controale tematice programate</t>
  </si>
  <si>
    <t xml:space="preserve"> Inspecţii şi controale urmare a sesizărillor, petiţiilor, memoriilor,etc, din care:</t>
  </si>
  <si>
    <t>de la preşedinţie</t>
  </si>
  <si>
    <t>de la parlament</t>
  </si>
  <si>
    <t>de la guvern / instituţii şi autorităţi publice centrale</t>
  </si>
  <si>
    <t>de la instituţii şi autorităţi publice locale</t>
  </si>
  <si>
    <t>de la persoane fizice şi juridice</t>
  </si>
  <si>
    <t>Cap. IX.  Sancţiuni aplicate personalului silvic</t>
  </si>
  <si>
    <t>Sancţiuni aprobate - nr. TOTAL, din care:</t>
  </si>
  <si>
    <t xml:space="preserve"> cu desfacerea contractului de muncă /retragerea autorizaţiei de practică</t>
  </si>
  <si>
    <t>cu suspendarea contractului de muncă / suspendarea autorizaţiei de practică</t>
  </si>
  <si>
    <t>Penalizări aprobate - număr</t>
  </si>
  <si>
    <t>valoare - lei</t>
  </si>
  <si>
    <t>Sancţiuni aplicate - nr. TOTAL, din care:</t>
  </si>
  <si>
    <t>Penalizări aplicate - număr</t>
  </si>
  <si>
    <t>Contravenţii aplicate personalului silvic - nr.</t>
  </si>
  <si>
    <t>Intocmit</t>
  </si>
  <si>
    <t>TOTAL raza Garda Forestieră Brașov</t>
  </si>
  <si>
    <t>Total control propriu GF Brașov</t>
  </si>
  <si>
    <t>Total control propriu GFJ Covasna</t>
  </si>
  <si>
    <t>Total control propriu GFJ Harghita</t>
  </si>
  <si>
    <t>Total control propriu GFJ Sibiu</t>
  </si>
  <si>
    <t>Total control propriu GFJ Mureș</t>
  </si>
  <si>
    <t>ing. Munteanu Ion</t>
  </si>
  <si>
    <t>ing. Czupor Ștefan</t>
  </si>
  <si>
    <t>GARDA FORESTIERĂ BRASOV -  2016</t>
  </si>
  <si>
    <t>Număr sesizări penale = C25+C26+C42+C51+C59+C82</t>
  </si>
  <si>
    <t>Inspector Șef,</t>
  </si>
  <si>
    <r>
      <t xml:space="preserve">Anexa A   </t>
    </r>
    <r>
      <rPr>
        <b/>
        <sz val="12"/>
        <rFont val="Arial"/>
        <family val="2"/>
      </rPr>
      <t xml:space="preserve">         MEMORIU DE RAPORTARE A ACTIVITĂŢII DE CONTROL ŞI PAZĂ   -  PE ANUL 2016</t>
    </r>
  </si>
  <si>
    <t>Anexa A            MEMORIU DE RAPORTARE A ACTIVITĂŢII DE CONTROL ŞI PAZĂ   -  PE ANUL 2016</t>
  </si>
  <si>
    <t>MINISTERUL APELOR ȘI PĂDURILOR</t>
  </si>
  <si>
    <t>GARDA FORESTIERĂ BRAŞOV</t>
  </si>
  <si>
    <t>Str. Ioan Slavici, Nr. 15A, mun. Braşov, jud. Brașov CP 500398</t>
  </si>
  <si>
    <t>Tel: 0374/086796, Fax: 0368/434183 e-mail: gardaforestiera.brasov@gmail.com</t>
  </si>
  <si>
    <t>________________________________________________________________________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</si>
</sst>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General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00"/>
  </numFmts>
  <fonts count="38">
    <font>
      <sz val="10"/>
      <name val="Arial"/>
      <family val="0"/>
    </font>
    <font>
      <sz val="12"/>
      <name val="Times New Roman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u val="single"/>
      <sz val="8"/>
      <color indexed="2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theme="11"/>
      <name val="Arial"/>
      <family val="0"/>
    </font>
    <font>
      <u val="single"/>
      <sz val="8"/>
      <color theme="10"/>
      <name val="Arial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1" fillId="3" borderId="0" applyNumberFormat="0" applyBorder="0" applyAlignment="0" applyProtection="0"/>
    <xf numFmtId="0" fontId="20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6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" fontId="6" fillId="10" borderId="12" xfId="0" applyNumberFormat="1" applyFont="1" applyFill="1" applyBorder="1" applyAlignment="1">
      <alignment/>
    </xf>
    <xf numFmtId="1" fontId="0" fillId="11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28" borderId="12" xfId="0" applyNumberForma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1" fontId="0" fillId="29" borderId="12" xfId="0" applyNumberForma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10" borderId="12" xfId="0" applyFont="1" applyFill="1" applyBorder="1" applyAlignment="1">
      <alignment/>
    </xf>
    <xf numFmtId="0" fontId="0" fillId="11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28" borderId="12" xfId="0" applyFill="1" applyBorder="1" applyAlignment="1">
      <alignment/>
    </xf>
    <xf numFmtId="1" fontId="0" fillId="27" borderId="12" xfId="0" applyNumberFormat="1" applyFont="1" applyFill="1" applyBorder="1" applyAlignment="1">
      <alignment vertical="center" wrapText="1"/>
    </xf>
    <xf numFmtId="0" fontId="6" fillId="27" borderId="12" xfId="0" applyFont="1" applyFill="1" applyBorder="1" applyAlignment="1">
      <alignment wrapText="1"/>
    </xf>
    <xf numFmtId="1" fontId="0" fillId="18" borderId="12" xfId="0" applyNumberFormat="1" applyFill="1" applyBorder="1" applyAlignment="1">
      <alignment/>
    </xf>
    <xf numFmtId="0" fontId="6" fillId="22" borderId="12" xfId="0" applyFont="1" applyFill="1" applyBorder="1" applyAlignment="1">
      <alignment/>
    </xf>
    <xf numFmtId="1" fontId="6" fillId="22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9" borderId="0" xfId="0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9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29" borderId="0" xfId="0" applyFill="1" applyAlignment="1">
      <alignment/>
    </xf>
    <xf numFmtId="0" fontId="3" fillId="0" borderId="0" xfId="0" applyFont="1" applyAlignment="1">
      <alignment/>
    </xf>
    <xf numFmtId="0" fontId="2" fillId="30" borderId="11" xfId="0" applyFont="1" applyFill="1" applyBorder="1" applyAlignment="1">
      <alignment horizontal="center" vertical="center"/>
    </xf>
    <xf numFmtId="0" fontId="6" fillId="30" borderId="12" xfId="0" applyFont="1" applyFill="1" applyBorder="1" applyAlignment="1">
      <alignment vertical="center" wrapText="1"/>
    </xf>
    <xf numFmtId="0" fontId="6" fillId="30" borderId="12" xfId="0" applyFont="1" applyFill="1" applyBorder="1" applyAlignment="1">
      <alignment/>
    </xf>
    <xf numFmtId="1" fontId="0" fillId="30" borderId="12" xfId="0" applyNumberFormat="1" applyFill="1" applyBorder="1" applyAlignment="1">
      <alignment/>
    </xf>
    <xf numFmtId="0" fontId="0" fillId="30" borderId="17" xfId="0" applyFill="1" applyBorder="1" applyAlignment="1">
      <alignment/>
    </xf>
    <xf numFmtId="0" fontId="2" fillId="30" borderId="11" xfId="0" applyFont="1" applyFill="1" applyBorder="1" applyAlignment="1">
      <alignment horizontal="center" vertical="center" wrapText="1"/>
    </xf>
    <xf numFmtId="1" fontId="6" fillId="30" borderId="12" xfId="0" applyNumberFormat="1" applyFont="1" applyFill="1" applyBorder="1" applyAlignment="1">
      <alignment/>
    </xf>
    <xf numFmtId="0" fontId="0" fillId="30" borderId="12" xfId="0" applyFill="1" applyBorder="1" applyAlignment="1">
      <alignment/>
    </xf>
    <xf numFmtId="0" fontId="6" fillId="3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30" borderId="12" xfId="0" applyFont="1" applyFill="1" applyBorder="1" applyAlignment="1">
      <alignment vertical="center" wrapText="1"/>
    </xf>
    <xf numFmtId="1" fontId="6" fillId="22" borderId="18" xfId="0" applyNumberFormat="1" applyFont="1" applyFill="1" applyBorder="1" applyAlignment="1">
      <alignment/>
    </xf>
    <xf numFmtId="0" fontId="6" fillId="30" borderId="18" xfId="0" applyFont="1" applyFill="1" applyBorder="1" applyAlignment="1">
      <alignment/>
    </xf>
    <xf numFmtId="0" fontId="7" fillId="31" borderId="12" xfId="0" applyFont="1" applyFill="1" applyBorder="1" applyAlignment="1">
      <alignment horizontal="right" wrapText="1"/>
    </xf>
    <xf numFmtId="0" fontId="7" fillId="32" borderId="12" xfId="0" applyFont="1" applyFill="1" applyBorder="1" applyAlignment="1">
      <alignment horizontal="right" wrapText="1"/>
    </xf>
    <xf numFmtId="0" fontId="7" fillId="33" borderId="12" xfId="0" applyFont="1" applyFill="1" applyBorder="1" applyAlignment="1">
      <alignment horizontal="right" wrapText="1"/>
    </xf>
    <xf numFmtId="0" fontId="6" fillId="32" borderId="12" xfId="0" applyFont="1" applyFill="1" applyBorder="1" applyAlignment="1">
      <alignment horizontal="right" wrapText="1"/>
    </xf>
    <xf numFmtId="0" fontId="7" fillId="30" borderId="12" xfId="0" applyFont="1" applyFill="1" applyBorder="1" applyAlignment="1">
      <alignment horizontal="right" wrapText="1"/>
    </xf>
    <xf numFmtId="0" fontId="6" fillId="30" borderId="12" xfId="0" applyFont="1" applyFill="1" applyBorder="1" applyAlignment="1">
      <alignment wrapText="1"/>
    </xf>
    <xf numFmtId="0" fontId="6" fillId="30" borderId="12" xfId="0" applyFont="1" applyFill="1" applyBorder="1" applyAlignment="1">
      <alignment horizontal="right" wrapText="1"/>
    </xf>
    <xf numFmtId="0" fontId="0" fillId="27" borderId="19" xfId="0" applyFont="1" applyFill="1" applyBorder="1" applyAlignment="1">
      <alignment vertical="center" wrapText="1"/>
    </xf>
    <xf numFmtId="0" fontId="6" fillId="27" borderId="19" xfId="0" applyFont="1" applyFill="1" applyBorder="1" applyAlignment="1">
      <alignment wrapText="1"/>
    </xf>
    <xf numFmtId="1" fontId="0" fillId="27" borderId="19" xfId="0" applyNumberFormat="1" applyFont="1" applyFill="1" applyBorder="1" applyAlignment="1">
      <alignment vertical="center" wrapText="1"/>
    </xf>
    <xf numFmtId="0" fontId="5" fillId="27" borderId="19" xfId="0" applyNumberFormat="1" applyFont="1" applyFill="1" applyBorder="1" applyAlignment="1" applyProtection="1">
      <alignment horizontal="center" vertical="center" wrapText="1"/>
      <protection/>
    </xf>
    <xf numFmtId="0" fontId="5" fillId="27" borderId="19" xfId="0" applyFont="1" applyFill="1" applyBorder="1" applyAlignment="1">
      <alignment horizontal="center" vertical="center" wrapText="1"/>
    </xf>
    <xf numFmtId="0" fontId="2" fillId="27" borderId="19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1" fontId="6" fillId="10" borderId="12" xfId="0" applyNumberFormat="1" applyFont="1" applyFill="1" applyBorder="1" applyAlignment="1">
      <alignment vertical="center" wrapText="1"/>
    </xf>
    <xf numFmtId="1" fontId="6" fillId="34" borderId="12" xfId="0" applyNumberFormat="1" applyFont="1" applyFill="1" applyBorder="1" applyAlignment="1">
      <alignment vertical="center" wrapText="1"/>
    </xf>
    <xf numFmtId="1" fontId="0" fillId="11" borderId="12" xfId="0" applyNumberFormat="1" applyFill="1" applyBorder="1" applyAlignment="1">
      <alignment vertical="center" wrapText="1"/>
    </xf>
    <xf numFmtId="1" fontId="0" fillId="28" borderId="12" xfId="0" applyNumberFormat="1" applyFill="1" applyBorder="1" applyAlignment="1">
      <alignment vertical="center" wrapText="1"/>
    </xf>
    <xf numFmtId="1" fontId="0" fillId="18" borderId="12" xfId="0" applyNumberFormat="1" applyFill="1" applyBorder="1" applyAlignment="1">
      <alignment vertical="center" wrapText="1"/>
    </xf>
    <xf numFmtId="1" fontId="7" fillId="34" borderId="12" xfId="0" applyNumberFormat="1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right" vertical="center" wrapText="1"/>
    </xf>
    <xf numFmtId="0" fontId="0" fillId="0" borderId="21" xfId="0" applyFill="1" applyBorder="1" applyAlignment="1">
      <alignment vertical="center" wrapText="1"/>
    </xf>
    <xf numFmtId="0" fontId="6" fillId="10" borderId="21" xfId="0" applyFont="1" applyFill="1" applyBorder="1" applyAlignment="1">
      <alignment/>
    </xf>
    <xf numFmtId="0" fontId="0" fillId="11" borderId="21" xfId="0" applyFill="1" applyBorder="1" applyAlignment="1">
      <alignment/>
    </xf>
    <xf numFmtId="0" fontId="0" fillId="0" borderId="21" xfId="0" applyFill="1" applyBorder="1" applyAlignment="1">
      <alignment/>
    </xf>
    <xf numFmtId="1" fontId="0" fillId="18" borderId="21" xfId="0" applyNumberFormat="1" applyFill="1" applyBorder="1" applyAlignment="1">
      <alignment/>
    </xf>
    <xf numFmtId="0" fontId="7" fillId="31" borderId="21" xfId="0" applyFont="1" applyFill="1" applyBorder="1" applyAlignment="1">
      <alignment horizontal="right" wrapText="1"/>
    </xf>
    <xf numFmtId="0" fontId="7" fillId="32" borderId="21" xfId="0" applyFont="1" applyFill="1" applyBorder="1" applyAlignment="1">
      <alignment horizontal="right" wrapText="1"/>
    </xf>
    <xf numFmtId="0" fontId="6" fillId="22" borderId="21" xfId="0" applyFont="1" applyFill="1" applyBorder="1" applyAlignment="1">
      <alignment/>
    </xf>
    <xf numFmtId="0" fontId="7" fillId="33" borderId="21" xfId="0" applyFont="1" applyFill="1" applyBorder="1" applyAlignment="1">
      <alignment horizontal="right" wrapText="1"/>
    </xf>
    <xf numFmtId="0" fontId="6" fillId="32" borderId="21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 wrapText="1"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" fontId="0" fillId="34" borderId="0" xfId="0" applyNumberFormat="1" applyFill="1" applyBorder="1" applyAlignment="1">
      <alignment/>
    </xf>
    <xf numFmtId="0" fontId="7" fillId="34" borderId="0" xfId="0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right" wrapText="1"/>
    </xf>
    <xf numFmtId="0" fontId="0" fillId="35" borderId="12" xfId="0" applyFill="1" applyBorder="1" applyAlignment="1">
      <alignment/>
    </xf>
    <xf numFmtId="0" fontId="0" fillId="35" borderId="21" xfId="0" applyFill="1" applyBorder="1" applyAlignment="1">
      <alignment/>
    </xf>
    <xf numFmtId="1" fontId="7" fillId="26" borderId="12" xfId="0" applyNumberFormat="1" applyFont="1" applyFill="1" applyBorder="1" applyAlignment="1">
      <alignment vertical="center" wrapText="1"/>
    </xf>
    <xf numFmtId="0" fontId="6" fillId="30" borderId="12" xfId="0" applyFont="1" applyFill="1" applyBorder="1" applyAlignment="1">
      <alignment vertical="center" wrapText="1"/>
    </xf>
    <xf numFmtId="1" fontId="0" fillId="0" borderId="0" xfId="0" applyNumberFormat="1" applyAlignment="1">
      <alignment/>
    </xf>
    <xf numFmtId="0" fontId="6" fillId="30" borderId="18" xfId="0" applyFont="1" applyFill="1" applyBorder="1" applyAlignment="1">
      <alignment vertical="center" wrapText="1"/>
    </xf>
    <xf numFmtId="1" fontId="7" fillId="26" borderId="12" xfId="57" applyNumberFormat="1" applyFont="1" applyFill="1" applyBorder="1" applyAlignment="1">
      <alignment vertical="center" wrapText="1"/>
      <protection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justify"/>
    </xf>
    <xf numFmtId="0" fontId="6" fillId="0" borderId="0" xfId="0" applyFont="1" applyBorder="1" applyAlignment="1">
      <alignment/>
    </xf>
    <xf numFmtId="1" fontId="7" fillId="26" borderId="21" xfId="57" applyNumberFormat="1" applyFont="1" applyFill="1" applyBorder="1" applyAlignment="1">
      <alignment vertical="center" wrapText="1"/>
      <protection/>
    </xf>
    <xf numFmtId="1" fontId="7" fillId="34" borderId="0" xfId="57" applyNumberFormat="1" applyFont="1" applyFill="1" applyBorder="1" applyAlignment="1">
      <alignment vertical="center" wrapText="1"/>
      <protection/>
    </xf>
    <xf numFmtId="1" fontId="7" fillId="32" borderId="12" xfId="0" applyNumberFormat="1" applyFont="1" applyFill="1" applyBorder="1" applyAlignment="1">
      <alignment horizontal="right" vertical="center" wrapText="1"/>
    </xf>
    <xf numFmtId="1" fontId="7" fillId="32" borderId="12" xfId="0" applyNumberFormat="1" applyFont="1" applyFill="1" applyBorder="1" applyAlignment="1">
      <alignment horizontal="right" wrapText="1"/>
    </xf>
    <xf numFmtId="1" fontId="7" fillId="30" borderId="12" xfId="0" applyNumberFormat="1" applyFont="1" applyFill="1" applyBorder="1" applyAlignment="1">
      <alignment horizontal="right" wrapText="1"/>
    </xf>
    <xf numFmtId="1" fontId="7" fillId="32" borderId="21" xfId="0" applyNumberFormat="1" applyFont="1" applyFill="1" applyBorder="1" applyAlignment="1">
      <alignment horizontal="right" wrapText="1"/>
    </xf>
    <xf numFmtId="1" fontId="7" fillId="33" borderId="12" xfId="0" applyNumberFormat="1" applyFont="1" applyFill="1" applyBorder="1" applyAlignment="1">
      <alignment horizontal="right" vertical="center" wrapText="1"/>
    </xf>
    <xf numFmtId="1" fontId="7" fillId="33" borderId="12" xfId="0" applyNumberFormat="1" applyFont="1" applyFill="1" applyBorder="1" applyAlignment="1">
      <alignment horizontal="right" wrapText="1"/>
    </xf>
    <xf numFmtId="1" fontId="7" fillId="33" borderId="21" xfId="0" applyNumberFormat="1" applyFont="1" applyFill="1" applyBorder="1" applyAlignment="1">
      <alignment horizontal="right" wrapText="1"/>
    </xf>
    <xf numFmtId="1" fontId="6" fillId="22" borderId="18" xfId="0" applyNumberFormat="1" applyFont="1" applyFill="1" applyBorder="1" applyAlignment="1">
      <alignment vertical="center" wrapText="1"/>
    </xf>
    <xf numFmtId="1" fontId="6" fillId="30" borderId="18" xfId="0" applyNumberFormat="1" applyFont="1" applyFill="1" applyBorder="1" applyAlignment="1">
      <alignment vertical="center" wrapText="1"/>
    </xf>
    <xf numFmtId="1" fontId="6" fillId="30" borderId="18" xfId="0" applyNumberFormat="1" applyFont="1" applyFill="1" applyBorder="1" applyAlignment="1">
      <alignment/>
    </xf>
    <xf numFmtId="1" fontId="6" fillId="30" borderId="12" xfId="0" applyNumberFormat="1" applyFont="1" applyFill="1" applyBorder="1" applyAlignment="1">
      <alignment vertical="center" wrapText="1"/>
    </xf>
    <xf numFmtId="1" fontId="6" fillId="22" borderId="21" xfId="0" applyNumberFormat="1" applyFont="1" applyFill="1" applyBorder="1" applyAlignment="1">
      <alignment/>
    </xf>
    <xf numFmtId="1" fontId="7" fillId="26" borderId="12" xfId="0" applyNumberFormat="1" applyFont="1" applyFill="1" applyBorder="1" applyAlignment="1">
      <alignment vertical="center" wrapText="1"/>
    </xf>
    <xf numFmtId="1" fontId="6" fillId="7" borderId="12" xfId="0" applyNumberFormat="1" applyFont="1" applyFill="1" applyBorder="1" applyAlignment="1">
      <alignment vertical="center" wrapText="1"/>
    </xf>
    <xf numFmtId="1" fontId="6" fillId="7" borderId="21" xfId="0" applyNumberFormat="1" applyFont="1" applyFill="1" applyBorder="1" applyAlignment="1">
      <alignment vertical="center" wrapText="1"/>
    </xf>
    <xf numFmtId="1" fontId="6" fillId="36" borderId="22" xfId="0" applyNumberFormat="1" applyFont="1" applyFill="1" applyBorder="1" applyAlignment="1">
      <alignment vertical="center" wrapText="1"/>
    </xf>
    <xf numFmtId="1" fontId="6" fillId="7" borderId="19" xfId="0" applyNumberFormat="1" applyFont="1" applyFill="1" applyBorder="1" applyAlignment="1">
      <alignment vertical="center" wrapText="1"/>
    </xf>
    <xf numFmtId="1" fontId="6" fillId="22" borderId="12" xfId="0" applyNumberFormat="1" applyFont="1" applyFill="1" applyBorder="1" applyAlignment="1">
      <alignment horizontal="right"/>
    </xf>
    <xf numFmtId="0" fontId="2" fillId="37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6" fillId="37" borderId="25" xfId="0" applyFont="1" applyFill="1" applyBorder="1" applyAlignment="1">
      <alignment vertical="center" wrapText="1"/>
    </xf>
    <xf numFmtId="0" fontId="0" fillId="37" borderId="25" xfId="0" applyFont="1" applyFill="1" applyBorder="1" applyAlignment="1">
      <alignment vertical="center" wrapText="1"/>
    </xf>
    <xf numFmtId="1" fontId="0" fillId="34" borderId="12" xfId="0" applyNumberFormat="1" applyFill="1" applyBorder="1" applyAlignment="1">
      <alignment vertical="center" wrapText="1"/>
    </xf>
    <xf numFmtId="1" fontId="6" fillId="34" borderId="12" xfId="0" applyNumberFormat="1" applyFont="1" applyFill="1" applyBorder="1" applyAlignment="1">
      <alignment vertical="center"/>
    </xf>
    <xf numFmtId="1" fontId="0" fillId="34" borderId="12" xfId="0" applyNumberFormat="1" applyFill="1" applyBorder="1" applyAlignment="1">
      <alignment vertical="center"/>
    </xf>
    <xf numFmtId="0" fontId="0" fillId="37" borderId="26" xfId="0" applyFont="1" applyFill="1" applyBorder="1" applyAlignment="1">
      <alignment vertical="center" wrapText="1"/>
    </xf>
    <xf numFmtId="1" fontId="0" fillId="34" borderId="27" xfId="0" applyNumberFormat="1" applyFill="1" applyBorder="1" applyAlignment="1">
      <alignment vertical="center"/>
    </xf>
    <xf numFmtId="0" fontId="0" fillId="0" borderId="21" xfId="0" applyBorder="1" applyAlignment="1">
      <alignment vertical="center" wrapText="1"/>
    </xf>
    <xf numFmtId="1" fontId="6" fillId="34" borderId="21" xfId="0" applyNumberFormat="1" applyFont="1" applyFill="1" applyBorder="1" applyAlignment="1">
      <alignment vertical="center"/>
    </xf>
    <xf numFmtId="1" fontId="0" fillId="34" borderId="21" xfId="0" applyNumberFormat="1" applyFill="1" applyBorder="1" applyAlignment="1">
      <alignment vertical="center"/>
    </xf>
    <xf numFmtId="1" fontId="0" fillId="34" borderId="21" xfId="0" applyNumberFormat="1" applyFill="1" applyBorder="1" applyAlignment="1">
      <alignment vertical="center" wrapText="1"/>
    </xf>
    <xf numFmtId="1" fontId="0" fillId="34" borderId="28" xfId="0" applyNumberFormat="1" applyFill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84" fontId="5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9" borderId="33" xfId="0" applyFont="1" applyFill="1" applyBorder="1" applyAlignment="1">
      <alignment horizontal="center" vertical="center" wrapText="1"/>
    </xf>
    <xf numFmtId="0" fontId="2" fillId="29" borderId="34" xfId="0" applyFont="1" applyFill="1" applyBorder="1" applyAlignment="1">
      <alignment horizontal="center" vertical="center" wrapText="1"/>
    </xf>
    <xf numFmtId="0" fontId="2" fillId="29" borderId="35" xfId="0" applyFont="1" applyFill="1" applyBorder="1" applyAlignment="1">
      <alignment horizontal="center" vertical="center" wrapText="1"/>
    </xf>
    <xf numFmtId="0" fontId="2" fillId="29" borderId="36" xfId="0" applyFont="1" applyFill="1" applyBorder="1" applyAlignment="1">
      <alignment horizontal="center" vertical="center" wrapText="1"/>
    </xf>
    <xf numFmtId="0" fontId="2" fillId="29" borderId="31" xfId="0" applyFont="1" applyFill="1" applyBorder="1" applyAlignment="1">
      <alignment horizontal="center" vertical="center" wrapText="1"/>
    </xf>
    <xf numFmtId="0" fontId="2" fillId="29" borderId="32" xfId="0" applyFont="1" applyFill="1" applyBorder="1" applyAlignment="1">
      <alignment horizontal="center" vertical="center" wrapText="1"/>
    </xf>
    <xf numFmtId="0" fontId="5" fillId="29" borderId="12" xfId="0" applyNumberFormat="1" applyFont="1" applyFill="1" applyBorder="1" applyAlignment="1" applyProtection="1">
      <alignment horizontal="center" vertical="center" wrapText="1"/>
      <protection/>
    </xf>
    <xf numFmtId="0" fontId="5" fillId="29" borderId="19" xfId="0" applyNumberFormat="1" applyFont="1" applyFill="1" applyBorder="1" applyAlignment="1" applyProtection="1">
      <alignment horizontal="center" vertical="center" wrapText="1"/>
      <protection/>
    </xf>
    <xf numFmtId="0" fontId="0" fillId="29" borderId="12" xfId="0" applyFill="1" applyBorder="1" applyAlignment="1">
      <alignment horizontal="center"/>
    </xf>
    <xf numFmtId="0" fontId="0" fillId="29" borderId="27" xfId="0" applyFill="1" applyBorder="1" applyAlignment="1">
      <alignment horizontal="center"/>
    </xf>
    <xf numFmtId="0" fontId="5" fillId="29" borderId="12" xfId="0" applyFont="1" applyFill="1" applyBorder="1" applyAlignment="1">
      <alignment horizontal="center" vertical="center" wrapText="1"/>
    </xf>
    <xf numFmtId="0" fontId="5" fillId="29" borderId="19" xfId="0" applyFont="1" applyFill="1" applyBorder="1" applyAlignment="1">
      <alignment horizontal="center" vertical="center" wrapText="1"/>
    </xf>
    <xf numFmtId="0" fontId="2" fillId="29" borderId="12" xfId="0" applyFont="1" applyFill="1" applyBorder="1" applyAlignment="1">
      <alignment horizontal="center" vertical="center" wrapText="1"/>
    </xf>
    <xf numFmtId="0" fontId="2" fillId="29" borderId="19" xfId="0" applyFont="1" applyFill="1" applyBorder="1" applyAlignment="1">
      <alignment horizontal="center" vertical="center" wrapText="1"/>
    </xf>
    <xf numFmtId="0" fontId="2" fillId="29" borderId="12" xfId="0" applyFont="1" applyFill="1" applyBorder="1" applyAlignment="1">
      <alignment horizontal="center"/>
    </xf>
    <xf numFmtId="184" fontId="5" fillId="29" borderId="12" xfId="0" applyNumberFormat="1" applyFont="1" applyFill="1" applyBorder="1" applyAlignment="1" applyProtection="1">
      <alignment horizontal="center"/>
      <protection/>
    </xf>
    <xf numFmtId="0" fontId="5" fillId="29" borderId="34" xfId="0" applyFont="1" applyFill="1" applyBorder="1" applyAlignment="1">
      <alignment horizontal="center" vertical="center" wrapText="1"/>
    </xf>
    <xf numFmtId="0" fontId="6" fillId="30" borderId="18" xfId="0" applyFont="1" applyFill="1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6" fillId="30" borderId="18" xfId="0" applyFont="1" applyFill="1" applyBorder="1" applyAlignment="1">
      <alignment vertical="center" wrapText="1"/>
    </xf>
    <xf numFmtId="0" fontId="6" fillId="30" borderId="37" xfId="0" applyFont="1" applyFill="1" applyBorder="1" applyAlignment="1">
      <alignment vertical="center" wrapText="1"/>
    </xf>
    <xf numFmtId="0" fontId="2" fillId="29" borderId="27" xfId="0" applyFont="1" applyFill="1" applyBorder="1" applyAlignment="1">
      <alignment horizontal="center" vertical="center" wrapText="1"/>
    </xf>
    <xf numFmtId="0" fontId="2" fillId="29" borderId="3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29" borderId="40" xfId="0" applyFont="1" applyFill="1" applyBorder="1" applyAlignment="1">
      <alignment horizontal="center" vertical="center" wrapText="1"/>
    </xf>
    <xf numFmtId="0" fontId="2" fillId="29" borderId="41" xfId="0" applyFont="1" applyFill="1" applyBorder="1" applyAlignment="1">
      <alignment horizontal="center" vertical="center" wrapText="1"/>
    </xf>
    <xf numFmtId="0" fontId="2" fillId="29" borderId="42" xfId="0" applyFont="1" applyFill="1" applyBorder="1" applyAlignment="1">
      <alignment horizontal="center" vertical="center" wrapText="1"/>
    </xf>
    <xf numFmtId="0" fontId="0" fillId="29" borderId="38" xfId="0" applyFill="1" applyBorder="1" applyAlignment="1">
      <alignment horizontal="center"/>
    </xf>
    <xf numFmtId="0" fontId="0" fillId="29" borderId="22" xfId="0" applyFill="1" applyBorder="1" applyAlignment="1">
      <alignment horizontal="center"/>
    </xf>
    <xf numFmtId="0" fontId="0" fillId="29" borderId="39" xfId="0" applyFill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" fillId="29" borderId="43" xfId="0" applyFont="1" applyFill="1" applyBorder="1" applyAlignment="1">
      <alignment horizontal="center" vertical="center" wrapText="1"/>
    </xf>
    <xf numFmtId="0" fontId="2" fillId="29" borderId="44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2" fillId="29" borderId="48" xfId="0" applyFont="1" applyFill="1" applyBorder="1" applyAlignment="1">
      <alignment horizontal="center" vertical="center" wrapText="1"/>
    </xf>
    <xf numFmtId="0" fontId="5" fillId="29" borderId="49" xfId="0" applyFont="1" applyFill="1" applyBorder="1" applyAlignment="1">
      <alignment horizontal="center" vertical="center" wrapText="1"/>
    </xf>
    <xf numFmtId="0" fontId="2" fillId="29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" fillId="29" borderId="45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28575</xdr:rowOff>
    </xdr:from>
    <xdr:to>
      <xdr:col>8</xdr:col>
      <xdr:colOff>19050</xdr:colOff>
      <xdr:row>4</xdr:row>
      <xdr:rowOff>200025</xdr:rowOff>
    </xdr:to>
    <xdr:pic>
      <xdr:nvPicPr>
        <xdr:cNvPr id="1" name="Imagine 460" descr="Imagini pentru garda forestiera braso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90500"/>
          <a:ext cx="619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</xdr:row>
      <xdr:rowOff>38100</xdr:rowOff>
    </xdr:from>
    <xdr:to>
      <xdr:col>1</xdr:col>
      <xdr:colOff>628650</xdr:colOff>
      <xdr:row>4</xdr:row>
      <xdr:rowOff>200025</xdr:rowOff>
    </xdr:to>
    <xdr:pic>
      <xdr:nvPicPr>
        <xdr:cNvPr id="2" name="Imagine 459" descr="Imagini pentru guvernul romanie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200025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mulate%20pe%20judete%20Luna%20%20-%20dec.%202016\BV%20-%20Dec.%202016%20si%20cumul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an. Diaconu"/>
      <sheetName val="Ian. Cirstian"/>
      <sheetName val="Ian. Spatariu"/>
      <sheetName val="feb. Diaconu"/>
      <sheetName val="feb. Cirstian"/>
      <sheetName val="feb. Spatariu"/>
      <sheetName val="martie Diaconu"/>
      <sheetName val="martie Cirstian"/>
      <sheetName val="martie Spatariu"/>
      <sheetName val="martie Crit"/>
      <sheetName val="aprilie Diaconu"/>
      <sheetName val="aprilie Cirstian"/>
      <sheetName val="aprilie Spatariu"/>
      <sheetName val="aprilie Roman"/>
      <sheetName val="mai Diaconu"/>
      <sheetName val="mai Spatariu"/>
      <sheetName val="mai Cirstian"/>
      <sheetName val="mai Roman"/>
      <sheetName val="iunie Ilovan-Cârstian"/>
      <sheetName val="iunie Spătariu"/>
      <sheetName val="iunie Diaconu"/>
      <sheetName val="iunie Roman"/>
      <sheetName val="iulie Ilovan-Cârstian"/>
      <sheetName val="iulie Diaconu"/>
      <sheetName val="iulie Spătariu"/>
      <sheetName val="iulie Roman"/>
      <sheetName val="aug.Ilovan-Cârstian"/>
      <sheetName val="aug. Diaconu"/>
      <sheetName val="aug. Spătariu"/>
      <sheetName val="aug. Roman"/>
      <sheetName val="Sept. Ilovan-Cârstian"/>
      <sheetName val="Sept. Diaconu"/>
      <sheetName val="Sept. Spătariu"/>
      <sheetName val="Sept. Roman"/>
      <sheetName val="Oct. Ilovan "/>
      <sheetName val="Oct. Diaconu"/>
      <sheetName val="Oct.Spătariu"/>
      <sheetName val="Oct. Roman"/>
      <sheetName val="Noi.Ilovan"/>
      <sheetName val="Noi.Diaconu"/>
      <sheetName val="Noi.Spătariu"/>
      <sheetName val="Noi.Roman"/>
      <sheetName val="Dec. Ilovan"/>
      <sheetName val="Dec. Diaconu"/>
      <sheetName val="Dec. Spătariu"/>
      <sheetName val="Dec. Roman"/>
      <sheetName val="TOTAL Dec.. 2016"/>
      <sheetName val="Rezultat Dec."/>
      <sheetName val="Cumulat Dec. 2016"/>
      <sheetName val="Rezultat final"/>
    </sheetNames>
    <sheetDataSet>
      <sheetData sheetId="0">
        <row r="41">
          <cell r="K41">
            <v>0</v>
          </cell>
        </row>
      </sheetData>
      <sheetData sheetId="1">
        <row r="41">
          <cell r="K41">
            <v>0</v>
          </cell>
        </row>
      </sheetData>
      <sheetData sheetId="2">
        <row r="41">
          <cell r="K41">
            <v>0</v>
          </cell>
        </row>
      </sheetData>
      <sheetData sheetId="3">
        <row r="41">
          <cell r="K41">
            <v>0</v>
          </cell>
        </row>
      </sheetData>
      <sheetData sheetId="4">
        <row r="41">
          <cell r="K41">
            <v>0</v>
          </cell>
        </row>
      </sheetData>
      <sheetData sheetId="5">
        <row r="41">
          <cell r="K41">
            <v>0</v>
          </cell>
        </row>
      </sheetData>
      <sheetData sheetId="6">
        <row r="41">
          <cell r="K41">
            <v>0</v>
          </cell>
        </row>
      </sheetData>
      <sheetData sheetId="7">
        <row r="41">
          <cell r="K41">
            <v>0</v>
          </cell>
        </row>
      </sheetData>
      <sheetData sheetId="8">
        <row r="41">
          <cell r="K41">
            <v>0</v>
          </cell>
        </row>
      </sheetData>
      <sheetData sheetId="9">
        <row r="41">
          <cell r="K41">
            <v>0</v>
          </cell>
        </row>
      </sheetData>
      <sheetData sheetId="10">
        <row r="41">
          <cell r="K41">
            <v>0</v>
          </cell>
        </row>
      </sheetData>
      <sheetData sheetId="11">
        <row r="41">
          <cell r="K41">
            <v>0</v>
          </cell>
        </row>
      </sheetData>
      <sheetData sheetId="12">
        <row r="41">
          <cell r="K41">
            <v>0</v>
          </cell>
        </row>
      </sheetData>
      <sheetData sheetId="13">
        <row r="41">
          <cell r="K41">
            <v>0</v>
          </cell>
        </row>
      </sheetData>
      <sheetData sheetId="14">
        <row r="41">
          <cell r="K41">
            <v>0</v>
          </cell>
        </row>
      </sheetData>
      <sheetData sheetId="15">
        <row r="41">
          <cell r="K41">
            <v>0</v>
          </cell>
        </row>
      </sheetData>
      <sheetData sheetId="16">
        <row r="41">
          <cell r="K41">
            <v>0</v>
          </cell>
        </row>
      </sheetData>
      <sheetData sheetId="17">
        <row r="41">
          <cell r="K41">
            <v>0</v>
          </cell>
        </row>
      </sheetData>
      <sheetData sheetId="18">
        <row r="41">
          <cell r="K41">
            <v>0</v>
          </cell>
        </row>
      </sheetData>
      <sheetData sheetId="19">
        <row r="41">
          <cell r="K41">
            <v>0</v>
          </cell>
        </row>
      </sheetData>
      <sheetData sheetId="20">
        <row r="41">
          <cell r="K41">
            <v>0</v>
          </cell>
        </row>
      </sheetData>
      <sheetData sheetId="21">
        <row r="41">
          <cell r="K41">
            <v>0</v>
          </cell>
        </row>
      </sheetData>
      <sheetData sheetId="22">
        <row r="41">
          <cell r="K41">
            <v>0</v>
          </cell>
        </row>
      </sheetData>
      <sheetData sheetId="23">
        <row r="41">
          <cell r="K41">
            <v>0</v>
          </cell>
        </row>
      </sheetData>
      <sheetData sheetId="24">
        <row r="41">
          <cell r="K41">
            <v>0</v>
          </cell>
        </row>
      </sheetData>
      <sheetData sheetId="25">
        <row r="41">
          <cell r="K41">
            <v>0</v>
          </cell>
        </row>
      </sheetData>
      <sheetData sheetId="26">
        <row r="41">
          <cell r="K41">
            <v>0</v>
          </cell>
        </row>
      </sheetData>
      <sheetData sheetId="27">
        <row r="41">
          <cell r="K41">
            <v>0</v>
          </cell>
        </row>
      </sheetData>
      <sheetData sheetId="28">
        <row r="41">
          <cell r="K41">
            <v>0</v>
          </cell>
        </row>
      </sheetData>
      <sheetData sheetId="29">
        <row r="41">
          <cell r="K41">
            <v>0</v>
          </cell>
        </row>
      </sheetData>
      <sheetData sheetId="30">
        <row r="41">
          <cell r="K41">
            <v>0</v>
          </cell>
        </row>
      </sheetData>
      <sheetData sheetId="31">
        <row r="41">
          <cell r="K41">
            <v>0</v>
          </cell>
        </row>
      </sheetData>
      <sheetData sheetId="32">
        <row r="41">
          <cell r="K41">
            <v>0</v>
          </cell>
        </row>
      </sheetData>
      <sheetData sheetId="33">
        <row r="41">
          <cell r="K41">
            <v>0</v>
          </cell>
        </row>
      </sheetData>
      <sheetData sheetId="34">
        <row r="41">
          <cell r="K41">
            <v>0</v>
          </cell>
        </row>
      </sheetData>
      <sheetData sheetId="35">
        <row r="41">
          <cell r="K41">
            <v>0</v>
          </cell>
        </row>
      </sheetData>
      <sheetData sheetId="36">
        <row r="41">
          <cell r="K41">
            <v>0</v>
          </cell>
        </row>
      </sheetData>
      <sheetData sheetId="37">
        <row r="41">
          <cell r="K41">
            <v>0</v>
          </cell>
        </row>
      </sheetData>
      <sheetData sheetId="38">
        <row r="41">
          <cell r="K41">
            <v>0</v>
          </cell>
        </row>
      </sheetData>
      <sheetData sheetId="39">
        <row r="41">
          <cell r="K41">
            <v>0</v>
          </cell>
        </row>
      </sheetData>
      <sheetData sheetId="40">
        <row r="41">
          <cell r="K41">
            <v>0</v>
          </cell>
        </row>
      </sheetData>
      <sheetData sheetId="41">
        <row r="41">
          <cell r="K41">
            <v>0</v>
          </cell>
        </row>
      </sheetData>
      <sheetData sheetId="42">
        <row r="41">
          <cell r="K41">
            <v>0</v>
          </cell>
        </row>
      </sheetData>
      <sheetData sheetId="43">
        <row r="41">
          <cell r="K41">
            <v>0</v>
          </cell>
        </row>
      </sheetData>
      <sheetData sheetId="44">
        <row r="41">
          <cell r="K41">
            <v>0</v>
          </cell>
        </row>
      </sheetData>
      <sheetData sheetId="45">
        <row r="41">
          <cell r="K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1"/>
  <sheetViews>
    <sheetView tabSelected="1" view="pageBreakPreview" zoomScale="80" zoomScaleNormal="50" zoomScaleSheetLayoutView="80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B59" sqref="B59"/>
    </sheetView>
  </sheetViews>
  <sheetFormatPr defaultColWidth="9.140625" defaultRowHeight="12.75"/>
  <cols>
    <col min="1" max="1" width="3.57421875" style="4" customWidth="1"/>
    <col min="2" max="2" width="38.7109375" style="0" customWidth="1"/>
    <col min="3" max="3" width="11.8515625" style="5" customWidth="1"/>
    <col min="4" max="4" width="9.00390625" style="5" customWidth="1"/>
    <col min="5" max="5" width="8.57421875" style="5" customWidth="1"/>
    <col min="6" max="6" width="8.421875" style="5" customWidth="1"/>
    <col min="7" max="7" width="9.28125" style="5" customWidth="1"/>
    <col min="8" max="8" width="8.8515625" style="5" customWidth="1"/>
    <col min="9" max="9" width="9.57421875" style="5" customWidth="1"/>
    <col min="10" max="10" width="9.57421875" style="6" customWidth="1"/>
    <col min="11" max="11" width="11.28125" style="6" customWidth="1"/>
    <col min="12" max="12" width="9.00390625" style="6" customWidth="1"/>
    <col min="13" max="13" width="10.00390625" style="6" customWidth="1"/>
    <col min="14" max="14" width="9.8515625" style="6" customWidth="1"/>
    <col min="15" max="15" width="9.28125" style="6" customWidth="1"/>
    <col min="16" max="16" width="11.421875" style="6" customWidth="1"/>
    <col min="17" max="17" width="11.28125" style="0" customWidth="1"/>
    <col min="18" max="18" width="10.140625" style="0" customWidth="1"/>
    <col min="19" max="19" width="8.57421875" style="0" customWidth="1"/>
    <col min="20" max="20" width="10.421875" style="0" customWidth="1"/>
    <col min="21" max="21" width="9.7109375" style="0" customWidth="1"/>
    <col min="22" max="22" width="8.8515625" style="0" customWidth="1"/>
    <col min="23" max="23" width="11.00390625" style="0" bestFit="1" customWidth="1"/>
    <col min="24" max="24" width="9.28125" style="0" bestFit="1" customWidth="1"/>
    <col min="25" max="25" width="10.00390625" style="0" customWidth="1"/>
    <col min="26" max="26" width="8.28125" style="0" customWidth="1"/>
    <col min="27" max="27" width="8.421875" style="0" customWidth="1"/>
    <col min="28" max="28" width="10.7109375" style="0" customWidth="1"/>
    <col min="29" max="29" width="11.00390625" style="0" customWidth="1"/>
    <col min="30" max="30" width="11.8515625" style="0" customWidth="1"/>
    <col min="31" max="31" width="10.421875" style="0" customWidth="1"/>
    <col min="32" max="32" width="8.421875" style="0" customWidth="1"/>
    <col min="33" max="33" width="9.28125" style="0" customWidth="1"/>
    <col min="34" max="34" width="8.8515625" style="0" customWidth="1"/>
    <col min="35" max="35" width="8.7109375" style="0" customWidth="1"/>
    <col min="36" max="36" width="11.421875" style="0" customWidth="1"/>
    <col min="37" max="37" width="11.8515625" style="0" customWidth="1"/>
    <col min="38" max="38" width="10.140625" style="0" customWidth="1"/>
    <col min="39" max="39" width="9.00390625" style="0" customWidth="1"/>
    <col min="40" max="40" width="8.00390625" style="0" customWidth="1"/>
    <col min="41" max="41" width="7.00390625" style="0" customWidth="1"/>
    <col min="43" max="43" width="10.8515625" style="0" customWidth="1"/>
    <col min="44" max="44" width="9.00390625" style="0" customWidth="1"/>
  </cols>
  <sheetData>
    <row r="1" spans="1:23" ht="15.75">
      <c r="A1" s="7"/>
      <c r="B1" s="8" t="s">
        <v>113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5.75">
      <c r="A2" s="199" t="s">
        <v>116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2:16" ht="13.5" thickBot="1">
      <c r="B3" s="9"/>
      <c r="C3" s="9"/>
      <c r="D3" s="10"/>
      <c r="E3" s="10"/>
      <c r="F3" s="10"/>
      <c r="G3" s="10"/>
      <c r="H3" s="10"/>
      <c r="I3" s="10"/>
      <c r="J3" s="9"/>
      <c r="K3" s="9"/>
      <c r="L3" s="9"/>
      <c r="M3" s="9"/>
      <c r="N3" s="9"/>
      <c r="O3" s="9"/>
      <c r="P3" s="9"/>
    </row>
    <row r="4" spans="1:44" ht="12.75" customHeight="1">
      <c r="A4" s="207" t="s">
        <v>0</v>
      </c>
      <c r="B4" s="210" t="s">
        <v>1</v>
      </c>
      <c r="C4" s="212" t="s">
        <v>105</v>
      </c>
      <c r="D4" s="171" t="s">
        <v>106</v>
      </c>
      <c r="E4" s="201" t="s">
        <v>2</v>
      </c>
      <c r="F4" s="202"/>
      <c r="G4" s="203"/>
      <c r="H4" s="171" t="s">
        <v>3</v>
      </c>
      <c r="I4" s="173" t="s">
        <v>4</v>
      </c>
      <c r="J4" s="204" t="s">
        <v>5</v>
      </c>
      <c r="K4" s="205"/>
      <c r="L4" s="205"/>
      <c r="M4" s="205"/>
      <c r="N4" s="205"/>
      <c r="O4" s="205"/>
      <c r="P4" s="206"/>
      <c r="Q4" s="196" t="s">
        <v>6</v>
      </c>
      <c r="R4" s="197"/>
      <c r="S4" s="197"/>
      <c r="T4" s="197"/>
      <c r="U4" s="197"/>
      <c r="V4" s="197"/>
      <c r="W4" s="198"/>
      <c r="X4" s="196" t="s">
        <v>7</v>
      </c>
      <c r="Y4" s="197"/>
      <c r="Z4" s="197"/>
      <c r="AA4" s="197"/>
      <c r="AB4" s="197"/>
      <c r="AC4" s="197"/>
      <c r="AD4" s="198"/>
      <c r="AE4" s="196" t="s">
        <v>8</v>
      </c>
      <c r="AF4" s="197"/>
      <c r="AG4" s="197"/>
      <c r="AH4" s="197"/>
      <c r="AI4" s="197"/>
      <c r="AJ4" s="197"/>
      <c r="AK4" s="198"/>
      <c r="AL4" s="196" t="s">
        <v>9</v>
      </c>
      <c r="AM4" s="197"/>
      <c r="AN4" s="197"/>
      <c r="AO4" s="197"/>
      <c r="AP4" s="197"/>
      <c r="AQ4" s="197"/>
      <c r="AR4" s="198"/>
    </row>
    <row r="5" spans="1:44" ht="13.5" customHeight="1">
      <c r="A5" s="208"/>
      <c r="B5" s="211"/>
      <c r="C5" s="213"/>
      <c r="D5" s="214"/>
      <c r="E5" s="182" t="s">
        <v>10</v>
      </c>
      <c r="F5" s="182" t="s">
        <v>11</v>
      </c>
      <c r="G5" s="184" t="s">
        <v>12</v>
      </c>
      <c r="H5" s="172"/>
      <c r="I5" s="174"/>
      <c r="J5" s="175" t="s">
        <v>13</v>
      </c>
      <c r="K5" s="179" t="s">
        <v>14</v>
      </c>
      <c r="L5" s="179"/>
      <c r="M5" s="179"/>
      <c r="N5" s="179"/>
      <c r="O5" s="179"/>
      <c r="P5" s="180"/>
      <c r="Q5" s="169" t="s">
        <v>13</v>
      </c>
      <c r="R5" s="194" t="s">
        <v>14</v>
      </c>
      <c r="S5" s="194"/>
      <c r="T5" s="194"/>
      <c r="U5" s="194"/>
      <c r="V5" s="194"/>
      <c r="W5" s="195"/>
      <c r="X5" s="169" t="s">
        <v>15</v>
      </c>
      <c r="Y5" s="194" t="s">
        <v>14</v>
      </c>
      <c r="Z5" s="194"/>
      <c r="AA5" s="194"/>
      <c r="AB5" s="194"/>
      <c r="AC5" s="194"/>
      <c r="AD5" s="195"/>
      <c r="AE5" s="169" t="s">
        <v>13</v>
      </c>
      <c r="AF5" s="194" t="s">
        <v>14</v>
      </c>
      <c r="AG5" s="194"/>
      <c r="AH5" s="194"/>
      <c r="AI5" s="194"/>
      <c r="AJ5" s="194"/>
      <c r="AK5" s="195"/>
      <c r="AL5" s="169" t="s">
        <v>13</v>
      </c>
      <c r="AM5" s="194" t="s">
        <v>14</v>
      </c>
      <c r="AN5" s="194"/>
      <c r="AO5" s="194"/>
      <c r="AP5" s="194"/>
      <c r="AQ5" s="194"/>
      <c r="AR5" s="195"/>
    </row>
    <row r="6" spans="1:44" ht="14.25" customHeight="1">
      <c r="A6" s="208"/>
      <c r="B6" s="211"/>
      <c r="C6" s="213"/>
      <c r="D6" s="214"/>
      <c r="E6" s="187"/>
      <c r="F6" s="187"/>
      <c r="G6" s="172"/>
      <c r="H6" s="172"/>
      <c r="I6" s="174"/>
      <c r="J6" s="175"/>
      <c r="K6" s="185" t="s">
        <v>16</v>
      </c>
      <c r="L6" s="185"/>
      <c r="M6" s="185"/>
      <c r="N6" s="185"/>
      <c r="O6" s="183" t="s">
        <v>3</v>
      </c>
      <c r="P6" s="192" t="s">
        <v>4</v>
      </c>
      <c r="Q6" s="169"/>
      <c r="R6" s="168" t="s">
        <v>16</v>
      </c>
      <c r="S6" s="168"/>
      <c r="T6" s="168"/>
      <c r="U6" s="168"/>
      <c r="V6" s="164" t="s">
        <v>3</v>
      </c>
      <c r="W6" s="159" t="s">
        <v>4</v>
      </c>
      <c r="X6" s="169"/>
      <c r="Y6" s="168" t="s">
        <v>16</v>
      </c>
      <c r="Z6" s="168"/>
      <c r="AA6" s="168"/>
      <c r="AB6" s="168"/>
      <c r="AC6" s="164" t="s">
        <v>3</v>
      </c>
      <c r="AD6" s="159" t="s">
        <v>4</v>
      </c>
      <c r="AE6" s="169"/>
      <c r="AF6" s="168" t="s">
        <v>16</v>
      </c>
      <c r="AG6" s="168"/>
      <c r="AH6" s="168"/>
      <c r="AI6" s="168"/>
      <c r="AJ6" s="164" t="s">
        <v>3</v>
      </c>
      <c r="AK6" s="159" t="s">
        <v>4</v>
      </c>
      <c r="AL6" s="169"/>
      <c r="AM6" s="168" t="s">
        <v>16</v>
      </c>
      <c r="AN6" s="168"/>
      <c r="AO6" s="168"/>
      <c r="AP6" s="168"/>
      <c r="AQ6" s="164" t="s">
        <v>3</v>
      </c>
      <c r="AR6" s="159" t="s">
        <v>4</v>
      </c>
    </row>
    <row r="7" spans="1:44" ht="13.5" customHeight="1">
      <c r="A7" s="208"/>
      <c r="B7" s="211"/>
      <c r="C7" s="213"/>
      <c r="D7" s="214"/>
      <c r="E7" s="187"/>
      <c r="F7" s="187"/>
      <c r="G7" s="172"/>
      <c r="H7" s="172"/>
      <c r="I7" s="174"/>
      <c r="J7" s="175"/>
      <c r="K7" s="177" t="s">
        <v>106</v>
      </c>
      <c r="L7" s="186" t="s">
        <v>17</v>
      </c>
      <c r="M7" s="186"/>
      <c r="N7" s="186"/>
      <c r="O7" s="183"/>
      <c r="P7" s="192"/>
      <c r="Q7" s="169"/>
      <c r="R7" s="166" t="s">
        <v>107</v>
      </c>
      <c r="S7" s="163" t="s">
        <v>17</v>
      </c>
      <c r="T7" s="163"/>
      <c r="U7" s="163"/>
      <c r="V7" s="164"/>
      <c r="W7" s="159"/>
      <c r="X7" s="169"/>
      <c r="Y7" s="166" t="s">
        <v>108</v>
      </c>
      <c r="Z7" s="163" t="s">
        <v>17</v>
      </c>
      <c r="AA7" s="163"/>
      <c r="AB7" s="163"/>
      <c r="AC7" s="164"/>
      <c r="AD7" s="159"/>
      <c r="AE7" s="169"/>
      <c r="AF7" s="166" t="s">
        <v>109</v>
      </c>
      <c r="AG7" s="163" t="s">
        <v>17</v>
      </c>
      <c r="AH7" s="163"/>
      <c r="AI7" s="163"/>
      <c r="AJ7" s="164"/>
      <c r="AK7" s="159"/>
      <c r="AL7" s="169"/>
      <c r="AM7" s="166" t="s">
        <v>110</v>
      </c>
      <c r="AN7" s="163" t="s">
        <v>17</v>
      </c>
      <c r="AO7" s="163"/>
      <c r="AP7" s="163"/>
      <c r="AQ7" s="164"/>
      <c r="AR7" s="159"/>
    </row>
    <row r="8" spans="1:44" ht="27" customHeight="1">
      <c r="A8" s="208"/>
      <c r="B8" s="211"/>
      <c r="C8" s="213"/>
      <c r="D8" s="214"/>
      <c r="E8" s="187"/>
      <c r="F8" s="187"/>
      <c r="G8" s="172"/>
      <c r="H8" s="172"/>
      <c r="I8" s="174"/>
      <c r="J8" s="175"/>
      <c r="K8" s="177"/>
      <c r="L8" s="181" t="s">
        <v>10</v>
      </c>
      <c r="M8" s="181" t="s">
        <v>11</v>
      </c>
      <c r="N8" s="183" t="s">
        <v>12</v>
      </c>
      <c r="O8" s="183"/>
      <c r="P8" s="192"/>
      <c r="Q8" s="169"/>
      <c r="R8" s="166"/>
      <c r="S8" s="161" t="s">
        <v>10</v>
      </c>
      <c r="T8" s="161" t="s">
        <v>11</v>
      </c>
      <c r="U8" s="164" t="s">
        <v>12</v>
      </c>
      <c r="V8" s="164"/>
      <c r="W8" s="159"/>
      <c r="X8" s="169"/>
      <c r="Y8" s="166"/>
      <c r="Z8" s="161" t="s">
        <v>10</v>
      </c>
      <c r="AA8" s="161" t="s">
        <v>11</v>
      </c>
      <c r="AB8" s="164" t="s">
        <v>12</v>
      </c>
      <c r="AC8" s="164"/>
      <c r="AD8" s="159"/>
      <c r="AE8" s="169"/>
      <c r="AF8" s="166"/>
      <c r="AG8" s="161" t="s">
        <v>10</v>
      </c>
      <c r="AH8" s="161" t="s">
        <v>11</v>
      </c>
      <c r="AI8" s="164" t="s">
        <v>12</v>
      </c>
      <c r="AJ8" s="164"/>
      <c r="AK8" s="159"/>
      <c r="AL8" s="169"/>
      <c r="AM8" s="166"/>
      <c r="AN8" s="161" t="s">
        <v>10</v>
      </c>
      <c r="AO8" s="161" t="s">
        <v>11</v>
      </c>
      <c r="AP8" s="164" t="s">
        <v>12</v>
      </c>
      <c r="AQ8" s="164"/>
      <c r="AR8" s="159"/>
    </row>
    <row r="9" spans="1:44" ht="33" customHeight="1" thickBot="1">
      <c r="A9" s="209"/>
      <c r="B9" s="211"/>
      <c r="C9" s="213"/>
      <c r="D9" s="214"/>
      <c r="E9" s="187"/>
      <c r="F9" s="187"/>
      <c r="G9" s="172"/>
      <c r="H9" s="172"/>
      <c r="I9" s="174"/>
      <c r="J9" s="176"/>
      <c r="K9" s="178"/>
      <c r="L9" s="182"/>
      <c r="M9" s="182"/>
      <c r="N9" s="184"/>
      <c r="O9" s="184"/>
      <c r="P9" s="193"/>
      <c r="Q9" s="170"/>
      <c r="R9" s="167"/>
      <c r="S9" s="162"/>
      <c r="T9" s="162"/>
      <c r="U9" s="165"/>
      <c r="V9" s="165"/>
      <c r="W9" s="160"/>
      <c r="X9" s="170"/>
      <c r="Y9" s="167"/>
      <c r="Z9" s="162"/>
      <c r="AA9" s="162"/>
      <c r="AB9" s="165"/>
      <c r="AC9" s="165"/>
      <c r="AD9" s="160"/>
      <c r="AE9" s="170"/>
      <c r="AF9" s="167"/>
      <c r="AG9" s="162"/>
      <c r="AH9" s="162"/>
      <c r="AI9" s="165"/>
      <c r="AJ9" s="165"/>
      <c r="AK9" s="160"/>
      <c r="AL9" s="170"/>
      <c r="AM9" s="167"/>
      <c r="AN9" s="162"/>
      <c r="AO9" s="162"/>
      <c r="AP9" s="165"/>
      <c r="AQ9" s="165"/>
      <c r="AR9" s="160"/>
    </row>
    <row r="10" spans="1:44" s="1" customFormat="1" ht="12.75" customHeight="1" thickBot="1">
      <c r="A10" s="11"/>
      <c r="B10" s="12" t="s">
        <v>18</v>
      </c>
      <c r="C10" s="13"/>
      <c r="D10" s="13"/>
      <c r="E10" s="13"/>
      <c r="F10" s="13"/>
      <c r="G10" s="13"/>
      <c r="H10" s="13"/>
      <c r="I10" s="13"/>
      <c r="J10" s="30"/>
      <c r="K10" s="69"/>
      <c r="L10" s="69"/>
      <c r="M10" s="69"/>
      <c r="N10" s="69"/>
      <c r="O10" s="70"/>
      <c r="P10" s="70"/>
      <c r="Q10" s="69"/>
      <c r="R10" s="69"/>
      <c r="S10" s="70"/>
      <c r="T10" s="70"/>
      <c r="U10" s="70"/>
      <c r="V10" s="70"/>
      <c r="W10" s="70"/>
      <c r="X10" s="71"/>
      <c r="Y10" s="72"/>
      <c r="Z10" s="73"/>
      <c r="AA10" s="73"/>
      <c r="AB10" s="74"/>
      <c r="AC10" s="70"/>
      <c r="AD10" s="70"/>
      <c r="AE10" s="74"/>
      <c r="AF10" s="72"/>
      <c r="AG10" s="73"/>
      <c r="AH10" s="73"/>
      <c r="AI10" s="74"/>
      <c r="AJ10" s="70"/>
      <c r="AK10" s="70"/>
      <c r="AL10" s="74"/>
      <c r="AM10" s="72"/>
      <c r="AN10" s="70"/>
      <c r="AO10" s="70"/>
      <c r="AP10" s="70"/>
      <c r="AQ10" s="70"/>
      <c r="AR10" s="31"/>
    </row>
    <row r="11" spans="1:44" s="77" customFormat="1" ht="25.5">
      <c r="A11" s="75">
        <v>1</v>
      </c>
      <c r="B11" s="76" t="s">
        <v>19</v>
      </c>
      <c r="C11" s="78">
        <f>C12+C13+C14+C15+C16+C17</f>
        <v>1031516.464</v>
      </c>
      <c r="D11" s="80">
        <f aca="true" t="shared" si="0" ref="D11:I11">K11+R11+Y11+AF11+AM11</f>
        <v>0</v>
      </c>
      <c r="E11" s="79">
        <f t="shared" si="0"/>
        <v>0</v>
      </c>
      <c r="F11" s="79">
        <f t="shared" si="0"/>
        <v>0</v>
      </c>
      <c r="G11" s="79">
        <f t="shared" si="0"/>
        <v>0</v>
      </c>
      <c r="H11" s="81">
        <f>O11+V11+AC11+AJ11+AQ11</f>
        <v>504673.7</v>
      </c>
      <c r="I11" s="82">
        <f t="shared" si="0"/>
        <v>526840.584</v>
      </c>
      <c r="J11" s="130">
        <f>K11+O11+P11</f>
        <v>198877.28399999999</v>
      </c>
      <c r="K11" s="135">
        <v>0</v>
      </c>
      <c r="L11" s="135">
        <v>0</v>
      </c>
      <c r="M11" s="135">
        <v>0</v>
      </c>
      <c r="N11" s="135">
        <v>0</v>
      </c>
      <c r="O11" s="123">
        <v>48849.7</v>
      </c>
      <c r="P11" s="127">
        <v>150027.584</v>
      </c>
      <c r="Q11" s="130">
        <f>SUM(Q12:Q17)</f>
        <v>176115.75</v>
      </c>
      <c r="R11" s="83">
        <v>0</v>
      </c>
      <c r="S11" s="83">
        <v>0</v>
      </c>
      <c r="T11" s="83">
        <v>0</v>
      </c>
      <c r="U11" s="83">
        <v>0</v>
      </c>
      <c r="V11" s="135">
        <v>65079</v>
      </c>
      <c r="W11" s="127">
        <v>111036.75</v>
      </c>
      <c r="X11" s="130">
        <f>Y11+AC11+AD11</f>
        <v>242939.9</v>
      </c>
      <c r="Y11" s="83">
        <v>0</v>
      </c>
      <c r="Z11" s="83">
        <v>0</v>
      </c>
      <c r="AA11" s="83">
        <v>0</v>
      </c>
      <c r="AB11" s="83">
        <v>0</v>
      </c>
      <c r="AC11" s="84">
        <v>99074</v>
      </c>
      <c r="AD11" s="127">
        <v>143865.9</v>
      </c>
      <c r="AE11" s="130">
        <f aca="true" t="shared" si="1" ref="AE11:AE23">AF11+AJ11+AK11</f>
        <v>204857.3</v>
      </c>
      <c r="AF11" s="83">
        <v>0</v>
      </c>
      <c r="AG11" s="83">
        <v>0</v>
      </c>
      <c r="AH11" s="83">
        <v>0</v>
      </c>
      <c r="AI11" s="83">
        <v>0</v>
      </c>
      <c r="AJ11" s="84">
        <v>116436</v>
      </c>
      <c r="AK11" s="127">
        <v>88421.3</v>
      </c>
      <c r="AL11" s="130">
        <f aca="true" t="shared" si="2" ref="AL11:AL18">AQ11+AR11</f>
        <v>208724.05</v>
      </c>
      <c r="AM11" s="83">
        <v>0</v>
      </c>
      <c r="AN11" s="83">
        <v>0</v>
      </c>
      <c r="AO11" s="83">
        <v>0</v>
      </c>
      <c r="AP11" s="83">
        <v>0</v>
      </c>
      <c r="AQ11" s="84">
        <f>AQ12+AQ13+AQ14+AQ15+AQ16+AQ17</f>
        <v>175235</v>
      </c>
      <c r="AR11" s="127">
        <v>33489.05</v>
      </c>
    </row>
    <row r="12" spans="1:44" ht="12.75">
      <c r="A12" s="19">
        <v>2</v>
      </c>
      <c r="B12" s="14" t="s">
        <v>20</v>
      </c>
      <c r="C12" s="15">
        <f aca="true" t="shared" si="3" ref="C12:C40">J12+Q12+X12+AE12+AL12</f>
        <v>244194</v>
      </c>
      <c r="D12" s="16">
        <f aca="true" t="shared" si="4" ref="D12:D57">K12+R12+Y12+AF12+AM12</f>
        <v>0</v>
      </c>
      <c r="E12" s="20">
        <f aca="true" t="shared" si="5" ref="E12:E57">L12+S12+Z12+AG12+AN12</f>
        <v>0</v>
      </c>
      <c r="F12" s="17">
        <f aca="true" t="shared" si="6" ref="F12:F57">M12+T12+AA12+AH12+AO12</f>
        <v>0</v>
      </c>
      <c r="G12" s="17">
        <f aca="true" t="shared" si="7" ref="G12:G57">N12+U12+AB12+AI12+AP12</f>
        <v>0</v>
      </c>
      <c r="H12" s="81">
        <f aca="true" t="shared" si="8" ref="H12:H23">O12+V12+AC12+AJ12+AQ12</f>
        <v>244194</v>
      </c>
      <c r="I12" s="32">
        <f aca="true" t="shared" si="9" ref="I12:I75">P12+W12+AD12+AK12+AR12</f>
        <v>0</v>
      </c>
      <c r="J12" s="60">
        <f aca="true" t="shared" si="10" ref="J12:J23">K12+O12+P12</f>
        <v>24402</v>
      </c>
      <c r="K12" s="135">
        <v>0</v>
      </c>
      <c r="L12" s="135">
        <v>0</v>
      </c>
      <c r="M12" s="135">
        <v>0</v>
      </c>
      <c r="N12" s="135">
        <v>0</v>
      </c>
      <c r="O12" s="124">
        <v>24402</v>
      </c>
      <c r="P12" s="128">
        <v>0</v>
      </c>
      <c r="Q12" s="34">
        <f aca="true" t="shared" si="11" ref="Q12:Q23">R12+V12+W12</f>
        <v>28329</v>
      </c>
      <c r="R12" s="62">
        <v>0</v>
      </c>
      <c r="S12" s="62">
        <v>0</v>
      </c>
      <c r="T12" s="62">
        <v>0</v>
      </c>
      <c r="U12" s="62">
        <v>0</v>
      </c>
      <c r="V12" s="136">
        <v>28329</v>
      </c>
      <c r="W12" s="128">
        <v>0</v>
      </c>
      <c r="X12" s="34">
        <f aca="true" t="shared" si="12" ref="X12:X23">Y12+AC12+AD12</f>
        <v>26034</v>
      </c>
      <c r="Y12" s="62">
        <v>0</v>
      </c>
      <c r="Z12" s="62">
        <v>0</v>
      </c>
      <c r="AA12" s="62">
        <v>0</v>
      </c>
      <c r="AB12" s="62">
        <v>0</v>
      </c>
      <c r="AC12" s="63">
        <v>26034</v>
      </c>
      <c r="AD12" s="128">
        <v>0</v>
      </c>
      <c r="AE12" s="34">
        <f t="shared" si="1"/>
        <v>60992</v>
      </c>
      <c r="AF12" s="62">
        <v>0</v>
      </c>
      <c r="AG12" s="62">
        <v>0</v>
      </c>
      <c r="AH12" s="62">
        <v>0</v>
      </c>
      <c r="AI12" s="62">
        <v>0</v>
      </c>
      <c r="AJ12" s="65">
        <v>60992</v>
      </c>
      <c r="AK12" s="128">
        <v>0</v>
      </c>
      <c r="AL12" s="34">
        <f t="shared" si="2"/>
        <v>104437</v>
      </c>
      <c r="AM12" s="62">
        <v>0</v>
      </c>
      <c r="AN12" s="62">
        <v>0</v>
      </c>
      <c r="AO12" s="62">
        <v>0</v>
      </c>
      <c r="AP12" s="62">
        <v>0</v>
      </c>
      <c r="AQ12" s="65">
        <v>104437</v>
      </c>
      <c r="AR12" s="128">
        <v>0</v>
      </c>
    </row>
    <row r="13" spans="1:44" ht="25.5">
      <c r="A13" s="19">
        <v>3</v>
      </c>
      <c r="B13" s="14" t="s">
        <v>21</v>
      </c>
      <c r="C13" s="15">
        <f t="shared" si="3"/>
        <v>400741.01</v>
      </c>
      <c r="D13" s="16">
        <f t="shared" si="4"/>
        <v>0</v>
      </c>
      <c r="E13" s="17">
        <f t="shared" si="5"/>
        <v>0</v>
      </c>
      <c r="F13" s="17">
        <f t="shared" si="6"/>
        <v>0</v>
      </c>
      <c r="G13" s="17">
        <f t="shared" si="7"/>
        <v>0</v>
      </c>
      <c r="H13" s="81">
        <f t="shared" si="8"/>
        <v>134828</v>
      </c>
      <c r="I13" s="32">
        <f t="shared" si="9"/>
        <v>265913.01</v>
      </c>
      <c r="J13" s="60">
        <f t="shared" si="10"/>
        <v>143151.22999999998</v>
      </c>
      <c r="K13" s="135">
        <v>0</v>
      </c>
      <c r="L13" s="135">
        <v>0</v>
      </c>
      <c r="M13" s="135">
        <v>0</v>
      </c>
      <c r="N13" s="135">
        <v>0</v>
      </c>
      <c r="O13" s="124">
        <v>13060</v>
      </c>
      <c r="P13" s="128">
        <v>130091.23</v>
      </c>
      <c r="Q13" s="34">
        <f t="shared" si="11"/>
        <v>28325</v>
      </c>
      <c r="R13" s="62">
        <v>0</v>
      </c>
      <c r="S13" s="62">
        <v>0</v>
      </c>
      <c r="T13" s="62">
        <v>0</v>
      </c>
      <c r="U13" s="62">
        <v>0</v>
      </c>
      <c r="V13" s="136">
        <v>3106</v>
      </c>
      <c r="W13" s="128">
        <v>25219</v>
      </c>
      <c r="X13" s="34">
        <f t="shared" si="12"/>
        <v>46145.4</v>
      </c>
      <c r="Y13" s="62">
        <v>0</v>
      </c>
      <c r="Z13" s="62">
        <v>0</v>
      </c>
      <c r="AA13" s="62">
        <v>0</v>
      </c>
      <c r="AB13" s="62">
        <v>0</v>
      </c>
      <c r="AC13" s="63">
        <v>34785</v>
      </c>
      <c r="AD13" s="128">
        <v>11360.4</v>
      </c>
      <c r="AE13" s="34">
        <f t="shared" si="1"/>
        <v>127130.3</v>
      </c>
      <c r="AF13" s="62">
        <v>0</v>
      </c>
      <c r="AG13" s="62">
        <v>0</v>
      </c>
      <c r="AH13" s="62">
        <v>0</v>
      </c>
      <c r="AI13" s="62">
        <v>0</v>
      </c>
      <c r="AJ13" s="65">
        <v>43376</v>
      </c>
      <c r="AK13" s="128">
        <v>83754.3</v>
      </c>
      <c r="AL13" s="34">
        <f t="shared" si="2"/>
        <v>55989.08</v>
      </c>
      <c r="AM13" s="62">
        <v>0</v>
      </c>
      <c r="AN13" s="62">
        <v>0</v>
      </c>
      <c r="AO13" s="62">
        <v>0</v>
      </c>
      <c r="AP13" s="62">
        <v>0</v>
      </c>
      <c r="AQ13" s="65">
        <v>40501</v>
      </c>
      <c r="AR13" s="128">
        <v>15488.08</v>
      </c>
    </row>
    <row r="14" spans="1:44" ht="25.5">
      <c r="A14" s="19">
        <v>4</v>
      </c>
      <c r="B14" s="14" t="s">
        <v>22</v>
      </c>
      <c r="C14" s="15">
        <f t="shared" si="3"/>
        <v>30741.01</v>
      </c>
      <c r="D14" s="16">
        <f t="shared" si="4"/>
        <v>0</v>
      </c>
      <c r="E14" s="17">
        <f t="shared" si="5"/>
        <v>0</v>
      </c>
      <c r="F14" s="17">
        <f t="shared" si="6"/>
        <v>0</v>
      </c>
      <c r="G14" s="17">
        <f t="shared" si="7"/>
        <v>0</v>
      </c>
      <c r="H14" s="81">
        <f t="shared" si="8"/>
        <v>20765</v>
      </c>
      <c r="I14" s="32">
        <f t="shared" si="9"/>
        <v>9976.01</v>
      </c>
      <c r="J14" s="60">
        <f t="shared" si="10"/>
        <v>2561.9700000000003</v>
      </c>
      <c r="K14" s="135">
        <v>0</v>
      </c>
      <c r="L14" s="135">
        <v>0</v>
      </c>
      <c r="M14" s="135">
        <v>0</v>
      </c>
      <c r="N14" s="135">
        <v>0</v>
      </c>
      <c r="O14" s="124">
        <v>628</v>
      </c>
      <c r="P14" s="128">
        <v>1933.97</v>
      </c>
      <c r="Q14" s="34">
        <f t="shared" si="11"/>
        <v>12853.3</v>
      </c>
      <c r="R14" s="62">
        <v>0</v>
      </c>
      <c r="S14" s="62">
        <v>0</v>
      </c>
      <c r="T14" s="62">
        <v>0</v>
      </c>
      <c r="U14" s="62">
        <v>0</v>
      </c>
      <c r="V14" s="136">
        <v>9738</v>
      </c>
      <c r="W14" s="128">
        <v>3115.3</v>
      </c>
      <c r="X14" s="34">
        <f t="shared" si="12"/>
        <v>4171.4</v>
      </c>
      <c r="Y14" s="62">
        <v>0</v>
      </c>
      <c r="Z14" s="62">
        <v>0</v>
      </c>
      <c r="AA14" s="62">
        <v>0</v>
      </c>
      <c r="AB14" s="62">
        <v>0</v>
      </c>
      <c r="AC14" s="63">
        <v>1419</v>
      </c>
      <c r="AD14" s="128">
        <v>2752.4</v>
      </c>
      <c r="AE14" s="140">
        <f t="shared" si="1"/>
        <v>2483</v>
      </c>
      <c r="AF14" s="62">
        <v>0</v>
      </c>
      <c r="AG14" s="62">
        <v>0</v>
      </c>
      <c r="AH14" s="62">
        <v>0</v>
      </c>
      <c r="AI14" s="62">
        <v>0</v>
      </c>
      <c r="AJ14" s="65">
        <v>1720</v>
      </c>
      <c r="AK14" s="128">
        <v>763</v>
      </c>
      <c r="AL14" s="34">
        <f t="shared" si="2"/>
        <v>8671.34</v>
      </c>
      <c r="AM14" s="62">
        <v>0</v>
      </c>
      <c r="AN14" s="62">
        <v>0</v>
      </c>
      <c r="AO14" s="62">
        <v>0</v>
      </c>
      <c r="AP14" s="62">
        <v>0</v>
      </c>
      <c r="AQ14" s="65">
        <v>7260</v>
      </c>
      <c r="AR14" s="128">
        <v>1411.3400000000001</v>
      </c>
    </row>
    <row r="15" spans="1:44" ht="25.5">
      <c r="A15" s="19">
        <v>5</v>
      </c>
      <c r="B15" s="14" t="s">
        <v>23</v>
      </c>
      <c r="C15" s="15">
        <f t="shared" si="3"/>
        <v>238983.78399999999</v>
      </c>
      <c r="D15" s="16">
        <f t="shared" si="4"/>
        <v>0</v>
      </c>
      <c r="E15" s="17">
        <f t="shared" si="5"/>
        <v>0</v>
      </c>
      <c r="F15" s="17">
        <f t="shared" si="6"/>
        <v>0</v>
      </c>
      <c r="G15" s="17">
        <f t="shared" si="7"/>
        <v>0</v>
      </c>
      <c r="H15" s="81">
        <f t="shared" si="8"/>
        <v>48152</v>
      </c>
      <c r="I15" s="32">
        <f t="shared" si="9"/>
        <v>190831.78399999999</v>
      </c>
      <c r="J15" s="60">
        <f t="shared" si="10"/>
        <v>14601.934000000001</v>
      </c>
      <c r="K15" s="135">
        <v>0</v>
      </c>
      <c r="L15" s="135">
        <v>0</v>
      </c>
      <c r="M15" s="135">
        <v>0</v>
      </c>
      <c r="N15" s="135">
        <v>0</v>
      </c>
      <c r="O15" s="124">
        <v>3629</v>
      </c>
      <c r="P15" s="128">
        <v>10972.934000000001</v>
      </c>
      <c r="Q15" s="34">
        <f t="shared" si="11"/>
        <v>61408.8</v>
      </c>
      <c r="R15" s="62">
        <v>0</v>
      </c>
      <c r="S15" s="62">
        <v>0</v>
      </c>
      <c r="T15" s="62">
        <v>0</v>
      </c>
      <c r="U15" s="62">
        <v>0</v>
      </c>
      <c r="V15" s="136">
        <v>5044</v>
      </c>
      <c r="W15" s="128">
        <v>56364.8</v>
      </c>
      <c r="X15" s="34">
        <f t="shared" si="12"/>
        <v>128239.3</v>
      </c>
      <c r="Y15" s="62">
        <v>0</v>
      </c>
      <c r="Z15" s="62">
        <v>0</v>
      </c>
      <c r="AA15" s="62">
        <v>0</v>
      </c>
      <c r="AB15" s="62">
        <v>0</v>
      </c>
      <c r="AC15" s="63">
        <v>19599</v>
      </c>
      <c r="AD15" s="128">
        <v>108640.3</v>
      </c>
      <c r="AE15" s="34">
        <f t="shared" si="1"/>
        <v>12555</v>
      </c>
      <c r="AF15" s="62">
        <v>0</v>
      </c>
      <c r="AG15" s="62">
        <v>0</v>
      </c>
      <c r="AH15" s="62">
        <v>0</v>
      </c>
      <c r="AI15" s="62">
        <v>0</v>
      </c>
      <c r="AJ15" s="65">
        <v>8826</v>
      </c>
      <c r="AK15" s="128">
        <v>3729</v>
      </c>
      <c r="AL15" s="34">
        <f t="shared" si="2"/>
        <v>22178.75</v>
      </c>
      <c r="AM15" s="62">
        <v>0</v>
      </c>
      <c r="AN15" s="62">
        <v>0</v>
      </c>
      <c r="AO15" s="62">
        <v>0</v>
      </c>
      <c r="AP15" s="62">
        <v>0</v>
      </c>
      <c r="AQ15" s="65">
        <v>11054</v>
      </c>
      <c r="AR15" s="128">
        <v>11124.75</v>
      </c>
    </row>
    <row r="16" spans="1:44" ht="12.75">
      <c r="A16" s="19">
        <v>6</v>
      </c>
      <c r="B16" s="14" t="s">
        <v>24</v>
      </c>
      <c r="C16" s="15">
        <f t="shared" si="3"/>
        <v>88271.26</v>
      </c>
      <c r="D16" s="16">
        <f t="shared" si="4"/>
        <v>2</v>
      </c>
      <c r="E16" s="17">
        <f t="shared" si="5"/>
        <v>0</v>
      </c>
      <c r="F16" s="17">
        <f t="shared" si="6"/>
        <v>0</v>
      </c>
      <c r="G16" s="17">
        <f t="shared" si="7"/>
        <v>2</v>
      </c>
      <c r="H16" s="81">
        <f t="shared" si="8"/>
        <v>54097.7</v>
      </c>
      <c r="I16" s="32">
        <f t="shared" si="9"/>
        <v>34171.560000000005</v>
      </c>
      <c r="J16" s="60">
        <f t="shared" si="10"/>
        <v>7229.65</v>
      </c>
      <c r="K16" s="135">
        <v>0</v>
      </c>
      <c r="L16" s="135">
        <v>0</v>
      </c>
      <c r="M16" s="135">
        <v>0</v>
      </c>
      <c r="N16" s="135">
        <v>0</v>
      </c>
      <c r="O16" s="124">
        <v>6261.7</v>
      </c>
      <c r="P16" s="128">
        <v>967.95</v>
      </c>
      <c r="Q16" s="34">
        <f t="shared" si="11"/>
        <v>38916.65</v>
      </c>
      <c r="R16" s="62">
        <v>0</v>
      </c>
      <c r="S16" s="62">
        <v>0</v>
      </c>
      <c r="T16" s="62">
        <v>0</v>
      </c>
      <c r="U16" s="62">
        <v>0</v>
      </c>
      <c r="V16" s="136">
        <v>17526</v>
      </c>
      <c r="W16" s="128">
        <v>21390.65</v>
      </c>
      <c r="X16" s="34">
        <f t="shared" si="12"/>
        <v>26918.1</v>
      </c>
      <c r="Y16" s="62">
        <v>2</v>
      </c>
      <c r="Z16" s="62">
        <v>0</v>
      </c>
      <c r="AA16" s="62">
        <v>0</v>
      </c>
      <c r="AB16" s="62">
        <v>2</v>
      </c>
      <c r="AC16" s="63">
        <v>17173</v>
      </c>
      <c r="AD16" s="128">
        <v>9743.1</v>
      </c>
      <c r="AE16" s="34">
        <f t="shared" si="1"/>
        <v>1697</v>
      </c>
      <c r="AF16" s="62">
        <v>0</v>
      </c>
      <c r="AG16" s="62">
        <v>0</v>
      </c>
      <c r="AH16" s="62">
        <v>0</v>
      </c>
      <c r="AI16" s="62">
        <v>0</v>
      </c>
      <c r="AJ16" s="65">
        <v>1522</v>
      </c>
      <c r="AK16" s="128">
        <v>175</v>
      </c>
      <c r="AL16" s="34">
        <f t="shared" si="2"/>
        <v>13509.86</v>
      </c>
      <c r="AM16" s="62">
        <v>0</v>
      </c>
      <c r="AN16" s="62">
        <v>0</v>
      </c>
      <c r="AO16" s="62">
        <v>0</v>
      </c>
      <c r="AP16" s="62">
        <v>0</v>
      </c>
      <c r="AQ16" s="65">
        <v>11615</v>
      </c>
      <c r="AR16" s="128">
        <v>1894.86</v>
      </c>
    </row>
    <row r="17" spans="1:44" ht="26.25" customHeight="1">
      <c r="A17" s="19">
        <v>7</v>
      </c>
      <c r="B17" s="14" t="s">
        <v>25</v>
      </c>
      <c r="C17" s="15">
        <f t="shared" si="3"/>
        <v>28585.4</v>
      </c>
      <c r="D17" s="16">
        <f t="shared" si="4"/>
        <v>0</v>
      </c>
      <c r="E17" s="17">
        <f t="shared" si="5"/>
        <v>0</v>
      </c>
      <c r="F17" s="17">
        <f t="shared" si="6"/>
        <v>0</v>
      </c>
      <c r="G17" s="17">
        <f t="shared" si="7"/>
        <v>0</v>
      </c>
      <c r="H17" s="81">
        <f t="shared" si="8"/>
        <v>2637</v>
      </c>
      <c r="I17" s="32">
        <f t="shared" si="9"/>
        <v>25948.4</v>
      </c>
      <c r="J17" s="60">
        <f t="shared" si="10"/>
        <v>6930.68</v>
      </c>
      <c r="K17" s="135">
        <v>0</v>
      </c>
      <c r="L17" s="135">
        <v>0</v>
      </c>
      <c r="M17" s="135">
        <v>0</v>
      </c>
      <c r="N17" s="135">
        <v>0</v>
      </c>
      <c r="O17" s="124">
        <v>869</v>
      </c>
      <c r="P17" s="128">
        <v>6061.68</v>
      </c>
      <c r="Q17" s="34">
        <f t="shared" si="11"/>
        <v>6283</v>
      </c>
      <c r="R17" s="62">
        <v>0</v>
      </c>
      <c r="S17" s="62">
        <v>0</v>
      </c>
      <c r="T17" s="62">
        <v>0</v>
      </c>
      <c r="U17" s="62">
        <v>0</v>
      </c>
      <c r="V17" s="136">
        <v>1336</v>
      </c>
      <c r="W17" s="128">
        <v>4947</v>
      </c>
      <c r="X17" s="34">
        <f t="shared" si="12"/>
        <v>11433.7</v>
      </c>
      <c r="Y17" s="62">
        <v>0</v>
      </c>
      <c r="Z17" s="62">
        <v>0</v>
      </c>
      <c r="AA17" s="62">
        <v>0</v>
      </c>
      <c r="AB17" s="62">
        <v>0</v>
      </c>
      <c r="AC17" s="63">
        <v>64</v>
      </c>
      <c r="AD17" s="128">
        <v>11369.7</v>
      </c>
      <c r="AE17" s="34">
        <f t="shared" si="1"/>
        <v>0</v>
      </c>
      <c r="AF17" s="62">
        <v>0</v>
      </c>
      <c r="AG17" s="62">
        <v>0</v>
      </c>
      <c r="AH17" s="62">
        <v>0</v>
      </c>
      <c r="AI17" s="62">
        <v>0</v>
      </c>
      <c r="AJ17" s="65">
        <v>0</v>
      </c>
      <c r="AK17" s="128">
        <v>0</v>
      </c>
      <c r="AL17" s="34">
        <f t="shared" si="2"/>
        <v>3938.02</v>
      </c>
      <c r="AM17" s="62">
        <v>0</v>
      </c>
      <c r="AN17" s="62">
        <v>0</v>
      </c>
      <c r="AO17" s="62">
        <v>0</v>
      </c>
      <c r="AP17" s="62">
        <v>0</v>
      </c>
      <c r="AQ17" s="65">
        <v>368</v>
      </c>
      <c r="AR17" s="128">
        <v>3570.02</v>
      </c>
    </row>
    <row r="18" spans="1:44" ht="25.5">
      <c r="A18" s="19">
        <v>8</v>
      </c>
      <c r="B18" s="14" t="s">
        <v>26</v>
      </c>
      <c r="C18" s="15">
        <f t="shared" si="3"/>
        <v>33176.888999999996</v>
      </c>
      <c r="D18" s="16">
        <f t="shared" si="4"/>
        <v>0</v>
      </c>
      <c r="E18" s="17">
        <f t="shared" si="5"/>
        <v>0</v>
      </c>
      <c r="F18" s="17">
        <f t="shared" si="6"/>
        <v>0</v>
      </c>
      <c r="G18" s="17">
        <f t="shared" si="7"/>
        <v>0</v>
      </c>
      <c r="H18" s="81">
        <f t="shared" si="8"/>
        <v>11054</v>
      </c>
      <c r="I18" s="32">
        <f t="shared" si="9"/>
        <v>22122.888999999996</v>
      </c>
      <c r="J18" s="60">
        <f t="shared" si="10"/>
        <v>2107.899</v>
      </c>
      <c r="K18" s="135">
        <v>0</v>
      </c>
      <c r="L18" s="135">
        <v>0</v>
      </c>
      <c r="M18" s="135">
        <v>0</v>
      </c>
      <c r="N18" s="135">
        <v>0</v>
      </c>
      <c r="O18" s="124">
        <v>0</v>
      </c>
      <c r="P18" s="128">
        <v>2107.899</v>
      </c>
      <c r="Q18" s="34">
        <f t="shared" si="11"/>
        <v>8742</v>
      </c>
      <c r="R18" s="62">
        <v>0</v>
      </c>
      <c r="S18" s="62">
        <v>0</v>
      </c>
      <c r="T18" s="62">
        <v>0</v>
      </c>
      <c r="U18" s="62">
        <v>0</v>
      </c>
      <c r="V18" s="136">
        <v>318</v>
      </c>
      <c r="W18" s="128">
        <v>8424</v>
      </c>
      <c r="X18" s="34">
        <f t="shared" si="12"/>
        <v>10521</v>
      </c>
      <c r="Y18" s="62">
        <v>0</v>
      </c>
      <c r="Z18" s="62">
        <v>0</v>
      </c>
      <c r="AA18" s="62">
        <v>0</v>
      </c>
      <c r="AB18" s="62">
        <v>0</v>
      </c>
      <c r="AC18" s="63">
        <v>1706</v>
      </c>
      <c r="AD18" s="128">
        <v>8815</v>
      </c>
      <c r="AE18" s="34">
        <f t="shared" si="1"/>
        <v>1877</v>
      </c>
      <c r="AF18" s="62">
        <v>0</v>
      </c>
      <c r="AG18" s="62">
        <v>0</v>
      </c>
      <c r="AH18" s="62">
        <v>0</v>
      </c>
      <c r="AI18" s="62">
        <v>0</v>
      </c>
      <c r="AJ18" s="65">
        <v>1877</v>
      </c>
      <c r="AK18" s="128">
        <v>0</v>
      </c>
      <c r="AL18" s="34">
        <f t="shared" si="2"/>
        <v>9928.99</v>
      </c>
      <c r="AM18" s="62">
        <v>0</v>
      </c>
      <c r="AN18" s="62">
        <v>0</v>
      </c>
      <c r="AO18" s="62">
        <v>0</v>
      </c>
      <c r="AP18" s="62">
        <v>0</v>
      </c>
      <c r="AQ18" s="65">
        <v>7153</v>
      </c>
      <c r="AR18" s="128">
        <v>2775.99</v>
      </c>
    </row>
    <row r="19" spans="1:44" ht="25.5">
      <c r="A19" s="19">
        <v>9</v>
      </c>
      <c r="B19" s="14" t="s">
        <v>27</v>
      </c>
      <c r="C19" s="15">
        <f t="shared" si="3"/>
        <v>0</v>
      </c>
      <c r="D19" s="16">
        <f t="shared" si="4"/>
        <v>0</v>
      </c>
      <c r="E19" s="17">
        <f t="shared" si="5"/>
        <v>0</v>
      </c>
      <c r="F19" s="17">
        <f t="shared" si="6"/>
        <v>0</v>
      </c>
      <c r="G19" s="17">
        <f t="shared" si="7"/>
        <v>0</v>
      </c>
      <c r="H19" s="81">
        <f t="shared" si="8"/>
        <v>0</v>
      </c>
      <c r="I19" s="32">
        <f t="shared" si="9"/>
        <v>0</v>
      </c>
      <c r="J19" s="60">
        <f t="shared" si="10"/>
        <v>0</v>
      </c>
      <c r="K19" s="135">
        <v>0</v>
      </c>
      <c r="L19" s="135">
        <v>0</v>
      </c>
      <c r="M19" s="135">
        <v>0</v>
      </c>
      <c r="N19" s="135">
        <v>0</v>
      </c>
      <c r="O19" s="124">
        <v>0</v>
      </c>
      <c r="P19" s="128">
        <v>0</v>
      </c>
      <c r="Q19" s="34">
        <f t="shared" si="11"/>
        <v>0</v>
      </c>
      <c r="R19" s="62">
        <v>0</v>
      </c>
      <c r="S19" s="62">
        <v>0</v>
      </c>
      <c r="T19" s="62">
        <v>0</v>
      </c>
      <c r="U19" s="62">
        <v>0</v>
      </c>
      <c r="V19" s="136">
        <v>0</v>
      </c>
      <c r="W19" s="128">
        <v>0</v>
      </c>
      <c r="X19" s="34">
        <f t="shared" si="12"/>
        <v>0</v>
      </c>
      <c r="Y19" s="62">
        <v>0</v>
      </c>
      <c r="Z19" s="62">
        <v>0</v>
      </c>
      <c r="AA19" s="62">
        <v>0</v>
      </c>
      <c r="AB19" s="62">
        <v>0</v>
      </c>
      <c r="AC19" s="63">
        <v>0</v>
      </c>
      <c r="AD19" s="128">
        <v>0</v>
      </c>
      <c r="AE19" s="34">
        <f t="shared" si="1"/>
        <v>0</v>
      </c>
      <c r="AF19" s="62">
        <v>0</v>
      </c>
      <c r="AG19" s="62">
        <v>0</v>
      </c>
      <c r="AH19" s="62">
        <v>0</v>
      </c>
      <c r="AI19" s="62">
        <v>0</v>
      </c>
      <c r="AJ19" s="65">
        <v>0</v>
      </c>
      <c r="AK19" s="128">
        <v>0</v>
      </c>
      <c r="AL19" s="34">
        <f>AM19+AQ19+AR19</f>
        <v>0</v>
      </c>
      <c r="AM19" s="62">
        <v>0</v>
      </c>
      <c r="AN19" s="62">
        <v>0</v>
      </c>
      <c r="AO19" s="62">
        <v>0</v>
      </c>
      <c r="AP19" s="62">
        <v>0</v>
      </c>
      <c r="AQ19" s="65">
        <v>0</v>
      </c>
      <c r="AR19" s="128">
        <v>0</v>
      </c>
    </row>
    <row r="20" spans="1:44" ht="25.5">
      <c r="A20" s="19">
        <v>10</v>
      </c>
      <c r="B20" s="14" t="s">
        <v>28</v>
      </c>
      <c r="C20" s="15">
        <f t="shared" si="3"/>
        <v>11</v>
      </c>
      <c r="D20" s="16">
        <f t="shared" si="4"/>
        <v>11</v>
      </c>
      <c r="E20" s="17">
        <f t="shared" si="5"/>
        <v>0</v>
      </c>
      <c r="F20" s="17">
        <f t="shared" si="6"/>
        <v>2</v>
      </c>
      <c r="G20" s="17">
        <f t="shared" si="7"/>
        <v>9</v>
      </c>
      <c r="H20" s="81">
        <f t="shared" si="8"/>
        <v>0</v>
      </c>
      <c r="I20" s="32">
        <f t="shared" si="9"/>
        <v>0</v>
      </c>
      <c r="J20" s="60">
        <f t="shared" si="10"/>
        <v>4</v>
      </c>
      <c r="K20" s="135">
        <v>4</v>
      </c>
      <c r="L20" s="135">
        <v>0</v>
      </c>
      <c r="M20" s="135">
        <v>2</v>
      </c>
      <c r="N20" s="135">
        <v>2</v>
      </c>
      <c r="O20" s="124">
        <v>0</v>
      </c>
      <c r="P20" s="128">
        <v>0</v>
      </c>
      <c r="Q20" s="34">
        <f t="shared" si="11"/>
        <v>1</v>
      </c>
      <c r="R20" s="62">
        <v>1</v>
      </c>
      <c r="S20" s="62">
        <v>0</v>
      </c>
      <c r="T20" s="62">
        <v>0</v>
      </c>
      <c r="U20" s="62">
        <v>1</v>
      </c>
      <c r="V20" s="136">
        <v>0</v>
      </c>
      <c r="W20" s="128">
        <v>0</v>
      </c>
      <c r="X20" s="34">
        <f t="shared" si="12"/>
        <v>6</v>
      </c>
      <c r="Y20" s="62">
        <v>6</v>
      </c>
      <c r="Z20" s="62">
        <v>0</v>
      </c>
      <c r="AA20" s="62">
        <v>0</v>
      </c>
      <c r="AB20" s="62">
        <v>6</v>
      </c>
      <c r="AC20" s="63">
        <v>0</v>
      </c>
      <c r="AD20" s="128">
        <v>0</v>
      </c>
      <c r="AE20" s="34">
        <f t="shared" si="1"/>
        <v>0</v>
      </c>
      <c r="AF20" s="62">
        <v>0</v>
      </c>
      <c r="AG20" s="62">
        <v>0</v>
      </c>
      <c r="AH20" s="62">
        <v>0</v>
      </c>
      <c r="AI20" s="62">
        <v>0</v>
      </c>
      <c r="AJ20" s="65">
        <v>0</v>
      </c>
      <c r="AK20" s="128">
        <v>0</v>
      </c>
      <c r="AL20" s="34">
        <f>AM20+AQ20+AR20</f>
        <v>0</v>
      </c>
      <c r="AM20" s="62">
        <v>0</v>
      </c>
      <c r="AN20" s="62">
        <v>0</v>
      </c>
      <c r="AO20" s="62">
        <v>0</v>
      </c>
      <c r="AP20" s="62">
        <v>0</v>
      </c>
      <c r="AQ20" s="65">
        <v>0</v>
      </c>
      <c r="AR20" s="128">
        <v>0</v>
      </c>
    </row>
    <row r="21" spans="1:44" ht="25.5">
      <c r="A21" s="19">
        <v>11</v>
      </c>
      <c r="B21" s="14" t="s">
        <v>29</v>
      </c>
      <c r="C21" s="15">
        <f t="shared" si="3"/>
        <v>30500</v>
      </c>
      <c r="D21" s="16">
        <f t="shared" si="4"/>
        <v>30500</v>
      </c>
      <c r="E21" s="17">
        <f t="shared" si="5"/>
        <v>0</v>
      </c>
      <c r="F21" s="17">
        <f t="shared" si="6"/>
        <v>0</v>
      </c>
      <c r="G21" s="17">
        <f t="shared" si="7"/>
        <v>30500</v>
      </c>
      <c r="H21" s="81">
        <f t="shared" si="8"/>
        <v>0</v>
      </c>
      <c r="I21" s="32">
        <f t="shared" si="9"/>
        <v>0</v>
      </c>
      <c r="J21" s="60">
        <f t="shared" si="10"/>
        <v>0</v>
      </c>
      <c r="K21" s="135">
        <v>0</v>
      </c>
      <c r="L21" s="135">
        <v>0</v>
      </c>
      <c r="M21" s="135">
        <v>0</v>
      </c>
      <c r="N21" s="135">
        <v>0</v>
      </c>
      <c r="O21" s="124">
        <v>0</v>
      </c>
      <c r="P21" s="128">
        <v>0</v>
      </c>
      <c r="Q21" s="34">
        <f t="shared" si="11"/>
        <v>500</v>
      </c>
      <c r="R21" s="62">
        <v>500</v>
      </c>
      <c r="S21" s="62">
        <v>0</v>
      </c>
      <c r="T21" s="62">
        <v>0</v>
      </c>
      <c r="U21" s="62">
        <v>500</v>
      </c>
      <c r="V21" s="136">
        <v>0</v>
      </c>
      <c r="W21" s="128">
        <v>0</v>
      </c>
      <c r="X21" s="34">
        <f t="shared" si="12"/>
        <v>30000</v>
      </c>
      <c r="Y21" s="62">
        <v>30000</v>
      </c>
      <c r="Z21" s="62">
        <v>0</v>
      </c>
      <c r="AA21" s="62">
        <v>0</v>
      </c>
      <c r="AB21" s="62">
        <v>30000</v>
      </c>
      <c r="AC21" s="63">
        <v>0</v>
      </c>
      <c r="AD21" s="128">
        <v>0</v>
      </c>
      <c r="AE21" s="34">
        <f t="shared" si="1"/>
        <v>0</v>
      </c>
      <c r="AF21" s="62">
        <v>0</v>
      </c>
      <c r="AG21" s="62">
        <v>0</v>
      </c>
      <c r="AH21" s="62">
        <v>0</v>
      </c>
      <c r="AI21" s="62">
        <v>0</v>
      </c>
      <c r="AJ21" s="65">
        <v>0</v>
      </c>
      <c r="AK21" s="128">
        <v>0</v>
      </c>
      <c r="AL21" s="34">
        <f>AM21+AQ21+AR21</f>
        <v>0</v>
      </c>
      <c r="AM21" s="62">
        <v>0</v>
      </c>
      <c r="AN21" s="62">
        <v>0</v>
      </c>
      <c r="AO21" s="62">
        <v>0</v>
      </c>
      <c r="AP21" s="62">
        <v>0</v>
      </c>
      <c r="AQ21" s="65">
        <v>0</v>
      </c>
      <c r="AR21" s="128">
        <v>0</v>
      </c>
    </row>
    <row r="22" spans="1:44" ht="25.5">
      <c r="A22" s="21">
        <v>12</v>
      </c>
      <c r="B22" s="14" t="s">
        <v>30</v>
      </c>
      <c r="C22" s="15">
        <f t="shared" si="3"/>
        <v>1750</v>
      </c>
      <c r="D22" s="16">
        <f t="shared" si="4"/>
        <v>1750</v>
      </c>
      <c r="E22" s="17">
        <f t="shared" si="5"/>
        <v>0</v>
      </c>
      <c r="F22" s="17">
        <f t="shared" si="6"/>
        <v>0</v>
      </c>
      <c r="G22" s="17">
        <f t="shared" si="7"/>
        <v>1750</v>
      </c>
      <c r="H22" s="81">
        <f t="shared" si="8"/>
        <v>0</v>
      </c>
      <c r="I22" s="32">
        <f t="shared" si="9"/>
        <v>0</v>
      </c>
      <c r="J22" s="60">
        <f t="shared" si="10"/>
        <v>0</v>
      </c>
      <c r="K22" s="135">
        <v>0</v>
      </c>
      <c r="L22" s="135">
        <v>0</v>
      </c>
      <c r="M22" s="135">
        <v>0</v>
      </c>
      <c r="N22" s="135">
        <v>0</v>
      </c>
      <c r="O22" s="124">
        <v>0</v>
      </c>
      <c r="P22" s="128">
        <v>0</v>
      </c>
      <c r="Q22" s="34">
        <f t="shared" si="11"/>
        <v>250</v>
      </c>
      <c r="R22" s="62">
        <v>250</v>
      </c>
      <c r="S22" s="62">
        <v>0</v>
      </c>
      <c r="T22" s="62">
        <v>0</v>
      </c>
      <c r="U22" s="62">
        <v>250</v>
      </c>
      <c r="V22" s="136">
        <v>0</v>
      </c>
      <c r="W22" s="128">
        <v>0</v>
      </c>
      <c r="X22" s="34">
        <f t="shared" si="12"/>
        <v>1500</v>
      </c>
      <c r="Y22" s="62">
        <v>1500</v>
      </c>
      <c r="Z22" s="62">
        <v>0</v>
      </c>
      <c r="AA22" s="62">
        <v>0</v>
      </c>
      <c r="AB22" s="62">
        <v>1500</v>
      </c>
      <c r="AC22" s="63">
        <v>0</v>
      </c>
      <c r="AD22" s="128">
        <v>0</v>
      </c>
      <c r="AE22" s="34">
        <f t="shared" si="1"/>
        <v>0</v>
      </c>
      <c r="AF22" s="62">
        <v>0</v>
      </c>
      <c r="AG22" s="62">
        <v>0</v>
      </c>
      <c r="AH22" s="62">
        <v>0</v>
      </c>
      <c r="AI22" s="62">
        <v>0</v>
      </c>
      <c r="AJ22" s="65">
        <v>0</v>
      </c>
      <c r="AK22" s="128">
        <v>0</v>
      </c>
      <c r="AL22" s="34">
        <f>AM22+AQ22+AR22</f>
        <v>0</v>
      </c>
      <c r="AM22" s="62">
        <v>0</v>
      </c>
      <c r="AN22" s="62">
        <v>0</v>
      </c>
      <c r="AO22" s="62">
        <v>0</v>
      </c>
      <c r="AP22" s="62">
        <v>0</v>
      </c>
      <c r="AQ22" s="65">
        <v>0</v>
      </c>
      <c r="AR22" s="128">
        <v>0</v>
      </c>
    </row>
    <row r="23" spans="1:44" ht="26.25" thickBot="1">
      <c r="A23" s="21">
        <v>13</v>
      </c>
      <c r="B23" s="14" t="s">
        <v>31</v>
      </c>
      <c r="C23" s="15">
        <f t="shared" si="3"/>
        <v>5269</v>
      </c>
      <c r="D23" s="16">
        <f t="shared" si="4"/>
        <v>86</v>
      </c>
      <c r="E23" s="17">
        <f t="shared" si="5"/>
        <v>5</v>
      </c>
      <c r="F23" s="17">
        <f t="shared" si="6"/>
        <v>57</v>
      </c>
      <c r="G23" s="17">
        <f t="shared" si="7"/>
        <v>24</v>
      </c>
      <c r="H23" s="81">
        <f t="shared" si="8"/>
        <v>3937</v>
      </c>
      <c r="I23" s="32">
        <f t="shared" si="9"/>
        <v>1246</v>
      </c>
      <c r="J23" s="60">
        <f t="shared" si="10"/>
        <v>573</v>
      </c>
      <c r="K23" s="135">
        <v>43</v>
      </c>
      <c r="L23" s="135">
        <v>5</v>
      </c>
      <c r="M23" s="135">
        <v>36</v>
      </c>
      <c r="N23" s="135">
        <v>2</v>
      </c>
      <c r="O23" s="124">
        <v>138</v>
      </c>
      <c r="P23" s="128">
        <v>392</v>
      </c>
      <c r="Q23" s="34">
        <f t="shared" si="11"/>
        <v>249</v>
      </c>
      <c r="R23" s="62">
        <v>10</v>
      </c>
      <c r="S23" s="62">
        <v>0</v>
      </c>
      <c r="T23" s="62">
        <v>9</v>
      </c>
      <c r="U23" s="62">
        <v>1</v>
      </c>
      <c r="V23" s="137">
        <v>130</v>
      </c>
      <c r="W23" s="128">
        <v>109</v>
      </c>
      <c r="X23" s="34">
        <f t="shared" si="12"/>
        <v>502</v>
      </c>
      <c r="Y23" s="62">
        <v>31</v>
      </c>
      <c r="Z23" s="62">
        <v>0</v>
      </c>
      <c r="AA23" s="62">
        <v>11</v>
      </c>
      <c r="AB23" s="62">
        <v>20</v>
      </c>
      <c r="AC23" s="63">
        <v>130</v>
      </c>
      <c r="AD23" s="128">
        <v>341</v>
      </c>
      <c r="AE23" s="34">
        <f t="shared" si="1"/>
        <v>209</v>
      </c>
      <c r="AF23" s="62">
        <v>0</v>
      </c>
      <c r="AG23" s="62">
        <v>0</v>
      </c>
      <c r="AH23" s="62">
        <v>0</v>
      </c>
      <c r="AI23" s="62">
        <v>0</v>
      </c>
      <c r="AJ23" s="65">
        <v>0</v>
      </c>
      <c r="AK23" s="128">
        <v>209</v>
      </c>
      <c r="AL23" s="34">
        <f>AM23+AQ23+AR23</f>
        <v>3736</v>
      </c>
      <c r="AM23" s="62">
        <v>2</v>
      </c>
      <c r="AN23" s="62">
        <v>0</v>
      </c>
      <c r="AO23" s="62">
        <v>1</v>
      </c>
      <c r="AP23" s="62">
        <v>1</v>
      </c>
      <c r="AQ23" s="65">
        <v>3539</v>
      </c>
      <c r="AR23" s="128">
        <v>195</v>
      </c>
    </row>
    <row r="24" spans="1:44" s="53" customFormat="1" ht="13.5" thickBot="1">
      <c r="A24" s="54"/>
      <c r="B24" s="50" t="s">
        <v>32</v>
      </c>
      <c r="C24" s="55"/>
      <c r="D24" s="52"/>
      <c r="E24" s="52"/>
      <c r="F24" s="52"/>
      <c r="G24" s="52"/>
      <c r="H24" s="52"/>
      <c r="I24" s="52"/>
      <c r="J24" s="131"/>
      <c r="K24" s="116">
        <v>0</v>
      </c>
      <c r="L24" s="116">
        <v>0</v>
      </c>
      <c r="M24" s="116">
        <v>0</v>
      </c>
      <c r="N24" s="116">
        <v>0</v>
      </c>
      <c r="O24" s="125"/>
      <c r="P24" s="125">
        <v>0</v>
      </c>
      <c r="Q24" s="59"/>
      <c r="R24" s="66">
        <v>0</v>
      </c>
      <c r="S24" s="66">
        <v>0</v>
      </c>
      <c r="T24" s="66">
        <v>0</v>
      </c>
      <c r="U24" s="66">
        <v>0</v>
      </c>
      <c r="V24" s="138"/>
      <c r="W24" s="125">
        <v>0</v>
      </c>
      <c r="X24" s="133"/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125">
        <v>0</v>
      </c>
      <c r="AE24" s="133"/>
      <c r="AF24" s="66">
        <v>0</v>
      </c>
      <c r="AG24" s="66">
        <v>0</v>
      </c>
      <c r="AH24" s="66">
        <v>0</v>
      </c>
      <c r="AI24" s="66">
        <v>0</v>
      </c>
      <c r="AJ24" s="67"/>
      <c r="AK24" s="125">
        <v>0</v>
      </c>
      <c r="AL24" s="133"/>
      <c r="AM24" s="66">
        <v>0</v>
      </c>
      <c r="AN24" s="66">
        <v>0</v>
      </c>
      <c r="AO24" s="66">
        <v>0</v>
      </c>
      <c r="AP24" s="66">
        <v>0</v>
      </c>
      <c r="AQ24" s="68"/>
      <c r="AR24" s="125">
        <v>0</v>
      </c>
    </row>
    <row r="25" spans="1:44" ht="12.75">
      <c r="A25" s="22">
        <v>14</v>
      </c>
      <c r="B25" s="14" t="s">
        <v>33</v>
      </c>
      <c r="C25" s="15">
        <f t="shared" si="3"/>
        <v>236</v>
      </c>
      <c r="D25" s="16">
        <f t="shared" si="4"/>
        <v>36</v>
      </c>
      <c r="E25" s="17">
        <f t="shared" si="5"/>
        <v>4</v>
      </c>
      <c r="F25" s="17">
        <f t="shared" si="6"/>
        <v>6</v>
      </c>
      <c r="G25" s="17">
        <f t="shared" si="7"/>
        <v>26</v>
      </c>
      <c r="H25" s="18">
        <f>O25+V25++AC25+AJ25+AQ25</f>
        <v>107</v>
      </c>
      <c r="I25" s="32">
        <f t="shared" si="9"/>
        <v>93</v>
      </c>
      <c r="J25" s="60">
        <f>K25+O25+P25</f>
        <v>92</v>
      </c>
      <c r="K25" s="117">
        <v>12</v>
      </c>
      <c r="L25" s="117">
        <v>4</v>
      </c>
      <c r="M25" s="117">
        <v>6</v>
      </c>
      <c r="N25" s="117">
        <v>2</v>
      </c>
      <c r="O25" s="124">
        <v>23</v>
      </c>
      <c r="P25" s="113">
        <v>57</v>
      </c>
      <c r="Q25" s="34">
        <f>R25+V25+W25</f>
        <v>16</v>
      </c>
      <c r="R25" s="62">
        <v>1</v>
      </c>
      <c r="S25" s="62">
        <v>0</v>
      </c>
      <c r="T25" s="62">
        <v>0</v>
      </c>
      <c r="U25" s="62">
        <v>1</v>
      </c>
      <c r="V25" s="136">
        <v>6</v>
      </c>
      <c r="W25" s="128">
        <v>9</v>
      </c>
      <c r="X25" s="34">
        <f>Y25+AC25+AD25</f>
        <v>55</v>
      </c>
      <c r="Y25" s="62">
        <v>21</v>
      </c>
      <c r="Z25" s="62">
        <v>0</v>
      </c>
      <c r="AA25" s="62">
        <v>0</v>
      </c>
      <c r="AB25" s="62">
        <v>21</v>
      </c>
      <c r="AC25" s="63">
        <v>20</v>
      </c>
      <c r="AD25" s="128">
        <v>14</v>
      </c>
      <c r="AE25" s="34">
        <f>AF25+AJ25+AK25</f>
        <v>16</v>
      </c>
      <c r="AF25" s="62">
        <v>0</v>
      </c>
      <c r="AG25" s="62">
        <v>0</v>
      </c>
      <c r="AH25" s="62">
        <v>0</v>
      </c>
      <c r="AI25" s="62">
        <v>0</v>
      </c>
      <c r="AJ25" s="65">
        <v>12</v>
      </c>
      <c r="AK25" s="128">
        <v>4</v>
      </c>
      <c r="AL25" s="34">
        <f>AM25+AQ25+AR25</f>
        <v>57</v>
      </c>
      <c r="AM25" s="62">
        <v>2</v>
      </c>
      <c r="AN25" s="62">
        <v>0</v>
      </c>
      <c r="AO25" s="62">
        <v>0</v>
      </c>
      <c r="AP25" s="62">
        <v>2</v>
      </c>
      <c r="AQ25" s="65">
        <v>46</v>
      </c>
      <c r="AR25" s="128">
        <v>9</v>
      </c>
    </row>
    <row r="26" spans="1:44" ht="25.5">
      <c r="A26" s="19">
        <v>15</v>
      </c>
      <c r="B26" s="14" t="s">
        <v>34</v>
      </c>
      <c r="C26" s="15">
        <f t="shared" si="3"/>
        <v>4</v>
      </c>
      <c r="D26" s="16">
        <f t="shared" si="4"/>
        <v>4</v>
      </c>
      <c r="E26" s="17">
        <f t="shared" si="5"/>
        <v>1</v>
      </c>
      <c r="F26" s="17">
        <f t="shared" si="6"/>
        <v>3</v>
      </c>
      <c r="G26" s="17">
        <f t="shared" si="7"/>
        <v>0</v>
      </c>
      <c r="H26" s="18">
        <f aca="true" t="shared" si="13" ref="H26:H40">O26+V26++AC26+AJ26+AQ26</f>
        <v>0</v>
      </c>
      <c r="I26" s="32">
        <f t="shared" si="9"/>
        <v>0</v>
      </c>
      <c r="J26" s="60">
        <f aca="true" t="shared" si="14" ref="J26:J39">K26+O26+P26</f>
        <v>4</v>
      </c>
      <c r="K26" s="117">
        <v>4</v>
      </c>
      <c r="L26" s="117">
        <v>1</v>
      </c>
      <c r="M26" s="117">
        <v>3</v>
      </c>
      <c r="N26" s="117">
        <v>0</v>
      </c>
      <c r="O26" s="124">
        <v>0</v>
      </c>
      <c r="P26" s="113">
        <v>0</v>
      </c>
      <c r="Q26" s="34">
        <f>R26+V26+W26</f>
        <v>0</v>
      </c>
      <c r="R26" s="62">
        <v>0</v>
      </c>
      <c r="S26" s="62">
        <v>0</v>
      </c>
      <c r="T26" s="62">
        <v>0</v>
      </c>
      <c r="U26" s="62">
        <v>0</v>
      </c>
      <c r="V26" s="136">
        <v>0</v>
      </c>
      <c r="W26" s="128">
        <v>0</v>
      </c>
      <c r="X26" s="34">
        <f>Y26+AC26+AD26</f>
        <v>0</v>
      </c>
      <c r="Y26" s="62">
        <v>0</v>
      </c>
      <c r="Z26" s="62">
        <v>0</v>
      </c>
      <c r="AA26" s="62">
        <v>0</v>
      </c>
      <c r="AB26" s="62">
        <v>0</v>
      </c>
      <c r="AC26" s="63">
        <v>0</v>
      </c>
      <c r="AD26" s="128">
        <v>0</v>
      </c>
      <c r="AE26" s="34">
        <f>AF26+AJ26+AK26</f>
        <v>0</v>
      </c>
      <c r="AF26" s="62">
        <v>0</v>
      </c>
      <c r="AG26" s="62">
        <v>0</v>
      </c>
      <c r="AH26" s="62">
        <v>0</v>
      </c>
      <c r="AI26" s="62">
        <v>0</v>
      </c>
      <c r="AJ26" s="65">
        <v>0</v>
      </c>
      <c r="AK26" s="128">
        <v>0</v>
      </c>
      <c r="AL26" s="34">
        <f>AM26+AQ26+AR26</f>
        <v>0</v>
      </c>
      <c r="AM26" s="62">
        <v>0</v>
      </c>
      <c r="AN26" s="62">
        <v>0</v>
      </c>
      <c r="AO26" s="62">
        <v>0</v>
      </c>
      <c r="AP26" s="62">
        <v>0</v>
      </c>
      <c r="AQ26" s="65">
        <v>0</v>
      </c>
      <c r="AR26" s="128">
        <v>0</v>
      </c>
    </row>
    <row r="27" spans="1:44" ht="12.75">
      <c r="A27" s="19">
        <v>16</v>
      </c>
      <c r="B27" s="14" t="s">
        <v>35</v>
      </c>
      <c r="C27" s="15">
        <f t="shared" si="3"/>
        <v>2016</v>
      </c>
      <c r="D27" s="16">
        <f t="shared" si="4"/>
        <v>4</v>
      </c>
      <c r="E27" s="17">
        <f t="shared" si="5"/>
        <v>0</v>
      </c>
      <c r="F27" s="17">
        <f t="shared" si="6"/>
        <v>4</v>
      </c>
      <c r="G27" s="17">
        <f t="shared" si="7"/>
        <v>0</v>
      </c>
      <c r="H27" s="18">
        <f t="shared" si="13"/>
        <v>1197</v>
      </c>
      <c r="I27" s="32">
        <f t="shared" si="9"/>
        <v>815</v>
      </c>
      <c r="J27" s="60">
        <f t="shared" si="14"/>
        <v>572</v>
      </c>
      <c r="K27" s="117">
        <v>4</v>
      </c>
      <c r="L27" s="117">
        <v>0</v>
      </c>
      <c r="M27" s="117">
        <v>4</v>
      </c>
      <c r="N27" s="117">
        <v>0</v>
      </c>
      <c r="O27" s="124">
        <v>111</v>
      </c>
      <c r="P27" s="113">
        <v>457</v>
      </c>
      <c r="Q27" s="34">
        <f aca="true" t="shared" si="15" ref="Q27:Q40">R27+V27+W27</f>
        <v>188</v>
      </c>
      <c r="R27" s="62">
        <v>0</v>
      </c>
      <c r="S27" s="62">
        <v>0</v>
      </c>
      <c r="T27" s="62">
        <v>0</v>
      </c>
      <c r="U27" s="62">
        <v>0</v>
      </c>
      <c r="V27" s="136">
        <v>93</v>
      </c>
      <c r="W27" s="128">
        <v>95</v>
      </c>
      <c r="X27" s="34">
        <f aca="true" t="shared" si="16" ref="X27:X40">Y27+AC27+AD27</f>
        <v>130</v>
      </c>
      <c r="Y27" s="62">
        <v>0</v>
      </c>
      <c r="Z27" s="62">
        <v>0</v>
      </c>
      <c r="AA27" s="62">
        <v>0</v>
      </c>
      <c r="AB27" s="62">
        <v>0</v>
      </c>
      <c r="AC27" s="63">
        <v>62</v>
      </c>
      <c r="AD27" s="128">
        <v>68</v>
      </c>
      <c r="AE27" s="34">
        <f aca="true" t="shared" si="17" ref="AE27:AE40">AF27+AJ27+AK27</f>
        <v>126</v>
      </c>
      <c r="AF27" s="62">
        <v>0</v>
      </c>
      <c r="AG27" s="62">
        <v>0</v>
      </c>
      <c r="AH27" s="62">
        <v>0</v>
      </c>
      <c r="AI27" s="62">
        <v>0</v>
      </c>
      <c r="AJ27" s="65">
        <v>84</v>
      </c>
      <c r="AK27" s="128">
        <v>42</v>
      </c>
      <c r="AL27" s="34">
        <f aca="true" t="shared" si="18" ref="AL27:AL40">AM27+AQ27+AR27</f>
        <v>1000</v>
      </c>
      <c r="AM27" s="62">
        <v>0</v>
      </c>
      <c r="AN27" s="62">
        <v>0</v>
      </c>
      <c r="AO27" s="62">
        <v>0</v>
      </c>
      <c r="AP27" s="62">
        <v>0</v>
      </c>
      <c r="AQ27" s="65">
        <v>847</v>
      </c>
      <c r="AR27" s="128">
        <v>153</v>
      </c>
    </row>
    <row r="28" spans="1:44" ht="25.5">
      <c r="A28" s="19">
        <v>17</v>
      </c>
      <c r="B28" s="14" t="s">
        <v>36</v>
      </c>
      <c r="C28" s="15">
        <f t="shared" si="3"/>
        <v>1664550</v>
      </c>
      <c r="D28" s="16">
        <f t="shared" si="4"/>
        <v>9500</v>
      </c>
      <c r="E28" s="17">
        <f t="shared" si="5"/>
        <v>0</v>
      </c>
      <c r="F28" s="17">
        <f t="shared" si="6"/>
        <v>9500</v>
      </c>
      <c r="G28" s="17">
        <f t="shared" si="7"/>
        <v>0</v>
      </c>
      <c r="H28" s="18">
        <f t="shared" si="13"/>
        <v>867650</v>
      </c>
      <c r="I28" s="32">
        <f t="shared" si="9"/>
        <v>787400</v>
      </c>
      <c r="J28" s="60">
        <f t="shared" si="14"/>
        <v>558100</v>
      </c>
      <c r="K28" s="135">
        <v>9500</v>
      </c>
      <c r="L28" s="135">
        <v>0</v>
      </c>
      <c r="M28" s="135">
        <v>9500</v>
      </c>
      <c r="N28" s="135">
        <v>0</v>
      </c>
      <c r="O28" s="124">
        <v>73900</v>
      </c>
      <c r="P28" s="113">
        <v>474700</v>
      </c>
      <c r="Q28" s="34">
        <f t="shared" si="15"/>
        <v>192050</v>
      </c>
      <c r="R28" s="62">
        <v>0</v>
      </c>
      <c r="S28" s="62">
        <v>0</v>
      </c>
      <c r="T28" s="62">
        <v>0</v>
      </c>
      <c r="U28" s="62">
        <v>0</v>
      </c>
      <c r="V28" s="136">
        <v>78350</v>
      </c>
      <c r="W28" s="128">
        <v>113700</v>
      </c>
      <c r="X28" s="34">
        <f t="shared" si="16"/>
        <v>152800</v>
      </c>
      <c r="Y28" s="62">
        <v>0</v>
      </c>
      <c r="Z28" s="62">
        <v>0</v>
      </c>
      <c r="AA28" s="62">
        <v>0</v>
      </c>
      <c r="AB28" s="62">
        <v>0</v>
      </c>
      <c r="AC28" s="63">
        <v>79800</v>
      </c>
      <c r="AD28" s="128">
        <v>73000</v>
      </c>
      <c r="AE28" s="34">
        <f t="shared" si="17"/>
        <v>157250</v>
      </c>
      <c r="AF28" s="62">
        <v>0</v>
      </c>
      <c r="AG28" s="62">
        <v>0</v>
      </c>
      <c r="AH28" s="62">
        <v>0</v>
      </c>
      <c r="AI28" s="62">
        <v>0</v>
      </c>
      <c r="AJ28" s="65">
        <v>116350</v>
      </c>
      <c r="AK28" s="128">
        <v>40900</v>
      </c>
      <c r="AL28" s="34">
        <f t="shared" si="18"/>
        <v>604350</v>
      </c>
      <c r="AM28" s="62">
        <v>0</v>
      </c>
      <c r="AN28" s="62">
        <v>0</v>
      </c>
      <c r="AO28" s="62">
        <v>0</v>
      </c>
      <c r="AP28" s="62">
        <v>0</v>
      </c>
      <c r="AQ28" s="65">
        <v>519250</v>
      </c>
      <c r="AR28" s="128">
        <v>85100</v>
      </c>
    </row>
    <row r="29" spans="1:44" ht="26.25" customHeight="1">
      <c r="A29" s="19">
        <v>18</v>
      </c>
      <c r="B29" s="14" t="s">
        <v>37</v>
      </c>
      <c r="C29" s="15">
        <f t="shared" si="3"/>
        <v>113700</v>
      </c>
      <c r="D29" s="16">
        <f t="shared" si="4"/>
        <v>2850</v>
      </c>
      <c r="E29" s="17">
        <f t="shared" si="5"/>
        <v>0</v>
      </c>
      <c r="F29" s="17">
        <f t="shared" si="6"/>
        <v>2850</v>
      </c>
      <c r="G29" s="17">
        <f t="shared" si="7"/>
        <v>0</v>
      </c>
      <c r="H29" s="18">
        <f t="shared" si="13"/>
        <v>33250</v>
      </c>
      <c r="I29" s="32">
        <f t="shared" si="9"/>
        <v>77600</v>
      </c>
      <c r="J29" s="60">
        <f t="shared" si="14"/>
        <v>14450</v>
      </c>
      <c r="K29" s="135">
        <v>2850</v>
      </c>
      <c r="L29" s="135">
        <v>0</v>
      </c>
      <c r="M29" s="135">
        <v>2850</v>
      </c>
      <c r="N29" s="135">
        <v>0</v>
      </c>
      <c r="O29" s="124">
        <v>800</v>
      </c>
      <c r="P29" s="113">
        <v>10800</v>
      </c>
      <c r="Q29" s="34">
        <f t="shared" si="15"/>
        <v>7300</v>
      </c>
      <c r="R29" s="62">
        <v>0</v>
      </c>
      <c r="S29" s="62">
        <v>0</v>
      </c>
      <c r="T29" s="62">
        <v>0</v>
      </c>
      <c r="U29" s="62">
        <v>0</v>
      </c>
      <c r="V29" s="136">
        <v>0</v>
      </c>
      <c r="W29" s="128">
        <v>7300</v>
      </c>
      <c r="X29" s="34">
        <f t="shared" si="16"/>
        <v>49700</v>
      </c>
      <c r="Y29" s="62">
        <v>0</v>
      </c>
      <c r="Z29" s="62">
        <v>0</v>
      </c>
      <c r="AA29" s="62">
        <v>0</v>
      </c>
      <c r="AB29" s="62">
        <v>0</v>
      </c>
      <c r="AC29" s="63">
        <v>31650</v>
      </c>
      <c r="AD29" s="128">
        <v>18050</v>
      </c>
      <c r="AE29" s="34">
        <f t="shared" si="17"/>
        <v>7850</v>
      </c>
      <c r="AF29" s="62">
        <v>0</v>
      </c>
      <c r="AG29" s="62">
        <v>0</v>
      </c>
      <c r="AH29" s="62">
        <v>0</v>
      </c>
      <c r="AI29" s="62">
        <v>0</v>
      </c>
      <c r="AJ29" s="65">
        <v>0</v>
      </c>
      <c r="AK29" s="128">
        <v>7850</v>
      </c>
      <c r="AL29" s="34">
        <f t="shared" si="18"/>
        <v>34400</v>
      </c>
      <c r="AM29" s="62">
        <v>0</v>
      </c>
      <c r="AN29" s="62">
        <v>0</v>
      </c>
      <c r="AO29" s="62">
        <v>0</v>
      </c>
      <c r="AP29" s="62">
        <v>0</v>
      </c>
      <c r="AQ29" s="65">
        <v>800</v>
      </c>
      <c r="AR29" s="128">
        <v>33600</v>
      </c>
    </row>
    <row r="30" spans="1:44" s="2" customFormat="1" ht="19.5" customHeight="1">
      <c r="A30" s="23">
        <v>19</v>
      </c>
      <c r="B30" s="24" t="s">
        <v>38</v>
      </c>
      <c r="C30" s="15">
        <f t="shared" si="3"/>
        <v>14529.387999999999</v>
      </c>
      <c r="D30" s="16">
        <f t="shared" si="4"/>
        <v>1891.8890000000001</v>
      </c>
      <c r="E30" s="17">
        <f>AN30+AG30+Z30+S30+L30</f>
        <v>142</v>
      </c>
      <c r="F30" s="17">
        <f>AO30+AH30+AA30+T30+M30</f>
        <v>224.889</v>
      </c>
      <c r="G30" s="17">
        <f>AP30+AI30+AI30+AB30+U30+N30</f>
        <v>1525</v>
      </c>
      <c r="H30" s="18">
        <f t="shared" si="13"/>
        <v>8132.717</v>
      </c>
      <c r="I30" s="32">
        <f t="shared" si="9"/>
        <v>4716.468</v>
      </c>
      <c r="J30" s="60">
        <f>J31+J32+J34</f>
        <v>3988.196</v>
      </c>
      <c r="K30" s="135">
        <v>569.889</v>
      </c>
      <c r="L30" s="135">
        <v>141</v>
      </c>
      <c r="M30" s="135">
        <v>95.889</v>
      </c>
      <c r="N30" s="135">
        <v>333</v>
      </c>
      <c r="O30" s="124">
        <v>1180.417</v>
      </c>
      <c r="P30" s="113">
        <v>2519.466</v>
      </c>
      <c r="Q30" s="34">
        <f>Q31+Q32+Q34</f>
        <v>517.61</v>
      </c>
      <c r="R30" s="62">
        <v>57</v>
      </c>
      <c r="S30" s="62">
        <v>0</v>
      </c>
      <c r="T30" s="62">
        <v>1</v>
      </c>
      <c r="U30" s="62">
        <v>56</v>
      </c>
      <c r="V30" s="135">
        <v>44</v>
      </c>
      <c r="W30" s="128">
        <v>259.61</v>
      </c>
      <c r="X30" s="34">
        <f>X31+X32+X34</f>
        <v>2541.4120000000003</v>
      </c>
      <c r="Y30" s="62">
        <v>1243</v>
      </c>
      <c r="Z30" s="62">
        <v>0</v>
      </c>
      <c r="AA30" s="62">
        <v>125</v>
      </c>
      <c r="AB30" s="62">
        <v>1118</v>
      </c>
      <c r="AC30" s="63">
        <v>636.3</v>
      </c>
      <c r="AD30" s="128">
        <v>749.1220000000001</v>
      </c>
      <c r="AE30" s="34">
        <f>AE31+AE32+AE34</f>
        <v>3713.71</v>
      </c>
      <c r="AF30" s="62">
        <v>1</v>
      </c>
      <c r="AG30" s="62">
        <v>1</v>
      </c>
      <c r="AH30" s="62">
        <v>0</v>
      </c>
      <c r="AI30" s="62">
        <v>0</v>
      </c>
      <c r="AJ30" s="63">
        <v>3096</v>
      </c>
      <c r="AK30" s="128">
        <v>616.81</v>
      </c>
      <c r="AL30" s="34">
        <f t="shared" si="18"/>
        <v>3768.46</v>
      </c>
      <c r="AM30" s="62">
        <v>21</v>
      </c>
      <c r="AN30" s="62">
        <v>0</v>
      </c>
      <c r="AO30" s="62">
        <v>3</v>
      </c>
      <c r="AP30" s="62">
        <v>18</v>
      </c>
      <c r="AQ30" s="63">
        <v>3176</v>
      </c>
      <c r="AR30" s="128">
        <v>571.46</v>
      </c>
    </row>
    <row r="31" spans="1:44" s="2" customFormat="1" ht="12.75">
      <c r="A31" s="23">
        <v>20</v>
      </c>
      <c r="B31" s="24" t="s">
        <v>39</v>
      </c>
      <c r="C31" s="15">
        <f t="shared" si="3"/>
        <v>3713.798</v>
      </c>
      <c r="D31" s="16">
        <f t="shared" si="4"/>
        <v>1686</v>
      </c>
      <c r="E31" s="17">
        <f t="shared" si="5"/>
        <v>100</v>
      </c>
      <c r="F31" s="17">
        <f t="shared" si="6"/>
        <v>65</v>
      </c>
      <c r="G31" s="17">
        <f t="shared" si="7"/>
        <v>1521</v>
      </c>
      <c r="H31" s="18">
        <f t="shared" si="13"/>
        <v>991</v>
      </c>
      <c r="I31" s="32">
        <f t="shared" si="9"/>
        <v>1036.798</v>
      </c>
      <c r="J31" s="60">
        <f>K31+O31+P31</f>
        <v>1342.408</v>
      </c>
      <c r="K31" s="135">
        <v>498</v>
      </c>
      <c r="L31" s="135">
        <v>100</v>
      </c>
      <c r="M31" s="135">
        <v>65</v>
      </c>
      <c r="N31" s="135">
        <v>333</v>
      </c>
      <c r="O31" s="124">
        <v>262</v>
      </c>
      <c r="P31" s="113">
        <v>582.4079999999999</v>
      </c>
      <c r="Q31" s="34">
        <f t="shared" si="15"/>
        <v>186</v>
      </c>
      <c r="R31" s="62">
        <v>56</v>
      </c>
      <c r="S31" s="62">
        <v>0</v>
      </c>
      <c r="T31" s="62">
        <v>0</v>
      </c>
      <c r="U31" s="62">
        <v>56</v>
      </c>
      <c r="V31" s="136">
        <v>55</v>
      </c>
      <c r="W31" s="128">
        <v>75</v>
      </c>
      <c r="X31" s="34">
        <f t="shared" si="16"/>
        <v>1465.42</v>
      </c>
      <c r="Y31" s="62">
        <v>1114</v>
      </c>
      <c r="Z31" s="62">
        <v>0</v>
      </c>
      <c r="AA31" s="62">
        <v>0</v>
      </c>
      <c r="AB31" s="62">
        <v>1114</v>
      </c>
      <c r="AC31" s="63">
        <v>144</v>
      </c>
      <c r="AD31" s="128">
        <v>207.42000000000002</v>
      </c>
      <c r="AE31" s="34">
        <f t="shared" si="17"/>
        <v>105</v>
      </c>
      <c r="AF31" s="62">
        <v>0</v>
      </c>
      <c r="AG31" s="62">
        <v>0</v>
      </c>
      <c r="AH31" s="62">
        <v>0</v>
      </c>
      <c r="AI31" s="62">
        <v>0</v>
      </c>
      <c r="AJ31" s="65">
        <v>69</v>
      </c>
      <c r="AK31" s="128">
        <v>36</v>
      </c>
      <c r="AL31" s="34">
        <f t="shared" si="18"/>
        <v>614.97</v>
      </c>
      <c r="AM31" s="62">
        <v>18</v>
      </c>
      <c r="AN31" s="62">
        <v>0</v>
      </c>
      <c r="AO31" s="62">
        <v>0</v>
      </c>
      <c r="AP31" s="62">
        <v>18</v>
      </c>
      <c r="AQ31" s="65">
        <v>461</v>
      </c>
      <c r="AR31" s="128">
        <v>135.97</v>
      </c>
    </row>
    <row r="32" spans="1:44" s="3" customFormat="1" ht="12.75">
      <c r="A32" s="19">
        <v>21</v>
      </c>
      <c r="B32" s="25" t="s">
        <v>40</v>
      </c>
      <c r="C32" s="15">
        <f t="shared" si="3"/>
        <v>2630.247</v>
      </c>
      <c r="D32" s="16">
        <f t="shared" si="4"/>
        <v>12.488999999999999</v>
      </c>
      <c r="E32" s="17">
        <f t="shared" si="5"/>
        <v>0.6</v>
      </c>
      <c r="F32" s="17">
        <f t="shared" si="6"/>
        <v>10.889</v>
      </c>
      <c r="G32" s="17">
        <f t="shared" si="7"/>
        <v>1</v>
      </c>
      <c r="H32" s="18">
        <f t="shared" si="13"/>
        <v>1501.849</v>
      </c>
      <c r="I32" s="32">
        <f t="shared" si="9"/>
        <v>1115.909</v>
      </c>
      <c r="J32" s="60">
        <f t="shared" si="14"/>
        <v>664.475</v>
      </c>
      <c r="K32" s="135">
        <v>7.889</v>
      </c>
      <c r="L32" s="135">
        <v>0</v>
      </c>
      <c r="M32" s="135">
        <v>7.889</v>
      </c>
      <c r="N32" s="135">
        <v>0</v>
      </c>
      <c r="O32" s="124">
        <v>103.549</v>
      </c>
      <c r="P32" s="113">
        <v>553.037</v>
      </c>
      <c r="Q32" s="34">
        <f t="shared" si="15"/>
        <v>179.61</v>
      </c>
      <c r="R32" s="62">
        <v>0</v>
      </c>
      <c r="S32" s="62">
        <v>0</v>
      </c>
      <c r="T32" s="62">
        <v>0</v>
      </c>
      <c r="U32" s="62">
        <v>0</v>
      </c>
      <c r="V32" s="136">
        <v>82</v>
      </c>
      <c r="W32" s="128">
        <v>97.61</v>
      </c>
      <c r="X32" s="34">
        <f t="shared" si="16"/>
        <v>205.24200000000002</v>
      </c>
      <c r="Y32" s="62">
        <v>1</v>
      </c>
      <c r="Z32" s="62">
        <v>0</v>
      </c>
      <c r="AA32" s="62">
        <v>0</v>
      </c>
      <c r="AB32" s="62">
        <v>1</v>
      </c>
      <c r="AC32" s="63">
        <v>107.3</v>
      </c>
      <c r="AD32" s="128">
        <v>96.94200000000001</v>
      </c>
      <c r="AE32" s="34">
        <f t="shared" si="17"/>
        <v>228.53</v>
      </c>
      <c r="AF32" s="62">
        <v>0.6</v>
      </c>
      <c r="AG32" s="62">
        <v>0.6</v>
      </c>
      <c r="AH32" s="62">
        <v>0</v>
      </c>
      <c r="AI32" s="62">
        <v>0</v>
      </c>
      <c r="AJ32" s="65">
        <v>139</v>
      </c>
      <c r="AK32" s="128">
        <v>88.93</v>
      </c>
      <c r="AL32" s="34">
        <f t="shared" si="18"/>
        <v>1352.3899999999999</v>
      </c>
      <c r="AM32" s="62">
        <v>3</v>
      </c>
      <c r="AN32" s="62">
        <v>0</v>
      </c>
      <c r="AO32" s="62">
        <v>3</v>
      </c>
      <c r="AP32" s="62">
        <v>0</v>
      </c>
      <c r="AQ32" s="65">
        <v>1070</v>
      </c>
      <c r="AR32" s="128">
        <v>279.39</v>
      </c>
    </row>
    <row r="33" spans="1:44" s="3" customFormat="1" ht="12.75">
      <c r="A33" s="19">
        <v>22</v>
      </c>
      <c r="B33" s="25" t="s">
        <v>41</v>
      </c>
      <c r="C33" s="15">
        <f t="shared" si="3"/>
        <v>865.96</v>
      </c>
      <c r="D33" s="16">
        <f t="shared" si="4"/>
        <v>0</v>
      </c>
      <c r="E33" s="17">
        <f t="shared" si="5"/>
        <v>0</v>
      </c>
      <c r="F33" s="17">
        <f t="shared" si="6"/>
        <v>0</v>
      </c>
      <c r="G33" s="17">
        <f t="shared" si="7"/>
        <v>0</v>
      </c>
      <c r="H33" s="18">
        <f t="shared" si="13"/>
        <v>339</v>
      </c>
      <c r="I33" s="32">
        <f t="shared" si="9"/>
        <v>526.96</v>
      </c>
      <c r="J33" s="60">
        <f t="shared" si="14"/>
        <v>244.02</v>
      </c>
      <c r="K33" s="135">
        <v>0</v>
      </c>
      <c r="L33" s="135">
        <v>0</v>
      </c>
      <c r="M33" s="135">
        <v>0</v>
      </c>
      <c r="N33" s="135">
        <v>0</v>
      </c>
      <c r="O33" s="124">
        <v>35</v>
      </c>
      <c r="P33" s="113">
        <v>209.02</v>
      </c>
      <c r="Q33" s="34">
        <f t="shared" si="15"/>
        <v>28</v>
      </c>
      <c r="R33" s="62">
        <v>0</v>
      </c>
      <c r="S33" s="62">
        <v>0</v>
      </c>
      <c r="T33" s="62">
        <v>0</v>
      </c>
      <c r="U33" s="62">
        <v>0</v>
      </c>
      <c r="V33" s="136">
        <v>28</v>
      </c>
      <c r="W33" s="128">
        <v>0</v>
      </c>
      <c r="X33" s="34">
        <f t="shared" si="16"/>
        <v>93</v>
      </c>
      <c r="Y33" s="62">
        <v>0</v>
      </c>
      <c r="Z33" s="62">
        <v>0</v>
      </c>
      <c r="AA33" s="62">
        <v>0</v>
      </c>
      <c r="AB33" s="62">
        <v>0</v>
      </c>
      <c r="AC33" s="63">
        <v>8</v>
      </c>
      <c r="AD33" s="128">
        <v>85</v>
      </c>
      <c r="AE33" s="34">
        <f t="shared" si="17"/>
        <v>158</v>
      </c>
      <c r="AF33" s="62">
        <v>0</v>
      </c>
      <c r="AG33" s="62">
        <v>0</v>
      </c>
      <c r="AH33" s="62">
        <v>0</v>
      </c>
      <c r="AI33" s="62">
        <v>0</v>
      </c>
      <c r="AJ33" s="65">
        <v>0</v>
      </c>
      <c r="AK33" s="128">
        <v>158</v>
      </c>
      <c r="AL33" s="34">
        <f t="shared" si="18"/>
        <v>342.94</v>
      </c>
      <c r="AM33" s="62">
        <v>0</v>
      </c>
      <c r="AN33" s="62">
        <v>0</v>
      </c>
      <c r="AO33" s="62">
        <v>0</v>
      </c>
      <c r="AP33" s="62">
        <v>0</v>
      </c>
      <c r="AQ33" s="65">
        <v>268</v>
      </c>
      <c r="AR33" s="128">
        <v>74.94</v>
      </c>
    </row>
    <row r="34" spans="1:44" s="3" customFormat="1" ht="12.75">
      <c r="A34" s="19">
        <v>23</v>
      </c>
      <c r="B34" s="25" t="s">
        <v>42</v>
      </c>
      <c r="C34" s="15">
        <f t="shared" si="3"/>
        <v>7915.743</v>
      </c>
      <c r="D34" s="16">
        <f t="shared" si="4"/>
        <v>187.4</v>
      </c>
      <c r="E34" s="17">
        <f t="shared" si="5"/>
        <v>41.4</v>
      </c>
      <c r="F34" s="17">
        <f t="shared" si="6"/>
        <v>146</v>
      </c>
      <c r="G34" s="17">
        <f t="shared" si="7"/>
        <v>0</v>
      </c>
      <c r="H34" s="18">
        <f t="shared" si="13"/>
        <v>5485.868</v>
      </c>
      <c r="I34" s="32">
        <f t="shared" si="9"/>
        <v>2242.475</v>
      </c>
      <c r="J34" s="60">
        <f t="shared" si="14"/>
        <v>1981.313</v>
      </c>
      <c r="K34" s="135">
        <v>61</v>
      </c>
      <c r="L34" s="135">
        <v>41</v>
      </c>
      <c r="M34" s="135">
        <v>20</v>
      </c>
      <c r="N34" s="135">
        <v>0</v>
      </c>
      <c r="O34" s="124">
        <v>779.868</v>
      </c>
      <c r="P34" s="113">
        <v>1140.445</v>
      </c>
      <c r="Q34" s="34">
        <f t="shared" si="15"/>
        <v>152</v>
      </c>
      <c r="R34" s="62">
        <v>1</v>
      </c>
      <c r="S34" s="62">
        <v>0</v>
      </c>
      <c r="T34" s="62">
        <v>1</v>
      </c>
      <c r="U34" s="62">
        <v>0</v>
      </c>
      <c r="V34" s="136">
        <v>64</v>
      </c>
      <c r="W34" s="128">
        <v>87</v>
      </c>
      <c r="X34" s="34">
        <f t="shared" si="16"/>
        <v>870.75</v>
      </c>
      <c r="Y34" s="62">
        <v>125</v>
      </c>
      <c r="Z34" s="62">
        <v>0</v>
      </c>
      <c r="AA34" s="62">
        <v>125</v>
      </c>
      <c r="AB34" s="62">
        <v>0</v>
      </c>
      <c r="AC34" s="63">
        <v>377</v>
      </c>
      <c r="AD34" s="128">
        <v>368.75</v>
      </c>
      <c r="AE34" s="34">
        <f t="shared" si="17"/>
        <v>3380.1800000000003</v>
      </c>
      <c r="AF34" s="62">
        <v>0.4</v>
      </c>
      <c r="AG34" s="62">
        <v>0.4</v>
      </c>
      <c r="AH34" s="62">
        <v>0</v>
      </c>
      <c r="AI34" s="62">
        <v>0</v>
      </c>
      <c r="AJ34" s="65">
        <v>2888</v>
      </c>
      <c r="AK34" s="128">
        <v>491.78</v>
      </c>
      <c r="AL34" s="34">
        <f t="shared" si="18"/>
        <v>1531.5</v>
      </c>
      <c r="AM34" s="62">
        <v>0</v>
      </c>
      <c r="AN34" s="62">
        <v>0</v>
      </c>
      <c r="AO34" s="62">
        <v>0</v>
      </c>
      <c r="AP34" s="62">
        <v>0</v>
      </c>
      <c r="AQ34" s="65">
        <v>1377</v>
      </c>
      <c r="AR34" s="128">
        <v>154.5</v>
      </c>
    </row>
    <row r="35" spans="1:44" s="3" customFormat="1" ht="12.75">
      <c r="A35" s="19">
        <v>24</v>
      </c>
      <c r="B35" s="25" t="s">
        <v>43</v>
      </c>
      <c r="C35" s="15">
        <f t="shared" si="3"/>
        <v>1114.78</v>
      </c>
      <c r="D35" s="16">
        <f t="shared" si="4"/>
        <v>8</v>
      </c>
      <c r="E35" s="17">
        <f t="shared" si="5"/>
        <v>0</v>
      </c>
      <c r="F35" s="17">
        <f t="shared" si="6"/>
        <v>5</v>
      </c>
      <c r="G35" s="17">
        <f t="shared" si="7"/>
        <v>3</v>
      </c>
      <c r="H35" s="18">
        <f t="shared" si="13"/>
        <v>390</v>
      </c>
      <c r="I35" s="32">
        <f t="shared" si="9"/>
        <v>716.78</v>
      </c>
      <c r="J35" s="60">
        <f t="shared" si="14"/>
        <v>529.05</v>
      </c>
      <c r="K35" s="135">
        <v>5</v>
      </c>
      <c r="L35" s="135">
        <v>0</v>
      </c>
      <c r="M35" s="135">
        <v>5</v>
      </c>
      <c r="N35" s="135">
        <v>0</v>
      </c>
      <c r="O35" s="124">
        <v>0</v>
      </c>
      <c r="P35" s="113">
        <v>524.05</v>
      </c>
      <c r="Q35" s="34">
        <f t="shared" si="15"/>
        <v>3</v>
      </c>
      <c r="R35" s="62">
        <v>0</v>
      </c>
      <c r="S35" s="62">
        <v>0</v>
      </c>
      <c r="T35" s="62">
        <v>0</v>
      </c>
      <c r="U35" s="62">
        <v>0</v>
      </c>
      <c r="V35" s="136">
        <v>0</v>
      </c>
      <c r="W35" s="128">
        <v>3</v>
      </c>
      <c r="X35" s="34">
        <f t="shared" si="16"/>
        <v>297.01</v>
      </c>
      <c r="Y35" s="62">
        <v>3</v>
      </c>
      <c r="Z35" s="62">
        <v>0</v>
      </c>
      <c r="AA35" s="62">
        <v>0</v>
      </c>
      <c r="AB35" s="62">
        <v>3</v>
      </c>
      <c r="AC35" s="63">
        <v>131</v>
      </c>
      <c r="AD35" s="128">
        <v>163.01</v>
      </c>
      <c r="AE35" s="34">
        <f t="shared" si="17"/>
        <v>27</v>
      </c>
      <c r="AF35" s="62">
        <v>0</v>
      </c>
      <c r="AG35" s="62">
        <v>0</v>
      </c>
      <c r="AH35" s="62">
        <v>0</v>
      </c>
      <c r="AI35" s="62">
        <v>0</v>
      </c>
      <c r="AJ35" s="65">
        <v>11</v>
      </c>
      <c r="AK35" s="128">
        <v>16</v>
      </c>
      <c r="AL35" s="34">
        <f t="shared" si="18"/>
        <v>258.72</v>
      </c>
      <c r="AM35" s="62">
        <v>0</v>
      </c>
      <c r="AN35" s="62">
        <v>0</v>
      </c>
      <c r="AO35" s="62">
        <v>0</v>
      </c>
      <c r="AP35" s="62">
        <v>0</v>
      </c>
      <c r="AQ35" s="65">
        <v>248</v>
      </c>
      <c r="AR35" s="128">
        <v>10.72</v>
      </c>
    </row>
    <row r="36" spans="1:44" s="3" customFormat="1" ht="25.5">
      <c r="A36" s="19">
        <v>25</v>
      </c>
      <c r="B36" s="25" t="s">
        <v>44</v>
      </c>
      <c r="C36" s="15">
        <f t="shared" si="3"/>
        <v>3529037.4699999997</v>
      </c>
      <c r="D36" s="16">
        <f t="shared" si="4"/>
        <v>478617</v>
      </c>
      <c r="E36" s="17">
        <f t="shared" si="5"/>
        <v>20662</v>
      </c>
      <c r="F36" s="17">
        <f t="shared" si="6"/>
        <v>63643</v>
      </c>
      <c r="G36" s="17">
        <f t="shared" si="7"/>
        <v>394312</v>
      </c>
      <c r="H36" s="18">
        <f t="shared" si="13"/>
        <v>1983051.46</v>
      </c>
      <c r="I36" s="32">
        <f t="shared" si="9"/>
        <v>1056537.59</v>
      </c>
      <c r="J36" s="60">
        <f t="shared" si="14"/>
        <v>1120499.57</v>
      </c>
      <c r="K36" s="135">
        <v>143745</v>
      </c>
      <c r="L36" s="135">
        <v>20401</v>
      </c>
      <c r="M36" s="135">
        <v>16898</v>
      </c>
      <c r="N36" s="135">
        <v>106446</v>
      </c>
      <c r="O36" s="124">
        <v>309673.46</v>
      </c>
      <c r="P36" s="113">
        <v>667081.11</v>
      </c>
      <c r="Q36" s="34">
        <f>SUM(Q37:Q40)</f>
        <v>137520.78</v>
      </c>
      <c r="R36" s="62">
        <v>18992</v>
      </c>
      <c r="S36" s="62">
        <v>0</v>
      </c>
      <c r="T36" s="62">
        <v>209</v>
      </c>
      <c r="U36" s="62">
        <v>18783</v>
      </c>
      <c r="V36" s="135">
        <v>12560</v>
      </c>
      <c r="W36" s="128">
        <v>58625.78</v>
      </c>
      <c r="X36" s="34">
        <f>SUM(X37:X40)</f>
        <v>628362.9299999999</v>
      </c>
      <c r="Y36" s="62">
        <v>312063</v>
      </c>
      <c r="Z36" s="62">
        <v>0</v>
      </c>
      <c r="AA36" s="62">
        <v>46178</v>
      </c>
      <c r="AB36" s="62">
        <v>265885</v>
      </c>
      <c r="AC36" s="63">
        <v>200013</v>
      </c>
      <c r="AD36" s="128">
        <v>111042.51000000001</v>
      </c>
      <c r="AE36" s="34">
        <f t="shared" si="17"/>
        <v>925755.77</v>
      </c>
      <c r="AF36" s="62">
        <v>261</v>
      </c>
      <c r="AG36" s="62">
        <v>261</v>
      </c>
      <c r="AH36" s="62">
        <v>0</v>
      </c>
      <c r="AI36" s="62">
        <v>0</v>
      </c>
      <c r="AJ36" s="63">
        <v>803954</v>
      </c>
      <c r="AK36" s="128">
        <v>121540.77</v>
      </c>
      <c r="AL36" s="34">
        <f>SUM(AL37:AL40)</f>
        <v>716898.42</v>
      </c>
      <c r="AM36" s="62">
        <v>3556</v>
      </c>
      <c r="AN36" s="62">
        <v>0</v>
      </c>
      <c r="AO36" s="62">
        <v>358</v>
      </c>
      <c r="AP36" s="62">
        <v>3198</v>
      </c>
      <c r="AQ36" s="63">
        <v>656851</v>
      </c>
      <c r="AR36" s="128">
        <v>98247.42</v>
      </c>
    </row>
    <row r="37" spans="1:44" s="3" customFormat="1" ht="25.5">
      <c r="A37" s="19">
        <v>26</v>
      </c>
      <c r="B37" s="25" t="s">
        <v>45</v>
      </c>
      <c r="C37" s="15">
        <f t="shared" si="3"/>
        <v>1303709.1800000002</v>
      </c>
      <c r="D37" s="16">
        <f t="shared" si="4"/>
        <v>428259</v>
      </c>
      <c r="E37" s="17">
        <f t="shared" si="5"/>
        <v>20360</v>
      </c>
      <c r="F37" s="17">
        <f t="shared" si="6"/>
        <v>13720</v>
      </c>
      <c r="G37" s="17">
        <f t="shared" si="7"/>
        <v>394179</v>
      </c>
      <c r="H37" s="18">
        <f t="shared" si="13"/>
        <v>453585</v>
      </c>
      <c r="I37" s="32">
        <f t="shared" si="9"/>
        <v>421865.18000000005</v>
      </c>
      <c r="J37" s="60">
        <f t="shared" si="14"/>
        <v>566049.8200000001</v>
      </c>
      <c r="K37" s="135">
        <v>140526</v>
      </c>
      <c r="L37" s="135">
        <v>20360</v>
      </c>
      <c r="M37" s="135">
        <v>13720</v>
      </c>
      <c r="N37" s="135">
        <v>106446</v>
      </c>
      <c r="O37" s="124">
        <v>117000</v>
      </c>
      <c r="P37" s="113">
        <v>308523.82</v>
      </c>
      <c r="Q37" s="34">
        <f t="shared" si="15"/>
        <v>62846</v>
      </c>
      <c r="R37" s="62">
        <v>18783</v>
      </c>
      <c r="S37" s="62">
        <v>0</v>
      </c>
      <c r="T37" s="62">
        <v>0</v>
      </c>
      <c r="U37" s="62">
        <v>18783</v>
      </c>
      <c r="V37" s="136">
        <v>23155</v>
      </c>
      <c r="W37" s="128">
        <v>20908</v>
      </c>
      <c r="X37" s="34">
        <f t="shared" si="16"/>
        <v>408812.83999999997</v>
      </c>
      <c r="Y37" s="62">
        <v>265752</v>
      </c>
      <c r="Z37" s="62">
        <v>0</v>
      </c>
      <c r="AA37" s="62">
        <v>0</v>
      </c>
      <c r="AB37" s="62">
        <v>265752</v>
      </c>
      <c r="AC37" s="63">
        <v>105405</v>
      </c>
      <c r="AD37" s="128">
        <v>37655.84</v>
      </c>
      <c r="AE37" s="34">
        <f t="shared" si="17"/>
        <v>54307</v>
      </c>
      <c r="AF37" s="62">
        <v>0</v>
      </c>
      <c r="AG37" s="62">
        <v>0</v>
      </c>
      <c r="AH37" s="62">
        <v>0</v>
      </c>
      <c r="AI37" s="62">
        <v>0</v>
      </c>
      <c r="AJ37" s="65">
        <v>33834</v>
      </c>
      <c r="AK37" s="128">
        <v>20473</v>
      </c>
      <c r="AL37" s="34">
        <f t="shared" si="18"/>
        <v>211693.52000000002</v>
      </c>
      <c r="AM37" s="62">
        <v>3198</v>
      </c>
      <c r="AN37" s="62">
        <v>0</v>
      </c>
      <c r="AO37" s="62">
        <v>0</v>
      </c>
      <c r="AP37" s="62">
        <v>3198</v>
      </c>
      <c r="AQ37" s="65">
        <v>174191</v>
      </c>
      <c r="AR37" s="128">
        <v>34304.520000000004</v>
      </c>
    </row>
    <row r="38" spans="1:44" s="3" customFormat="1" ht="12.75">
      <c r="A38" s="19">
        <v>27</v>
      </c>
      <c r="B38" s="25" t="s">
        <v>40</v>
      </c>
      <c r="C38" s="15">
        <f t="shared" si="3"/>
        <v>527628.72</v>
      </c>
      <c r="D38" s="16">
        <f t="shared" si="4"/>
        <v>1796</v>
      </c>
      <c r="E38" s="17">
        <f t="shared" si="5"/>
        <v>174</v>
      </c>
      <c r="F38" s="17">
        <f t="shared" si="6"/>
        <v>1489</v>
      </c>
      <c r="G38" s="17">
        <f t="shared" si="7"/>
        <v>133</v>
      </c>
      <c r="H38" s="18">
        <f t="shared" si="13"/>
        <v>305659.66000000003</v>
      </c>
      <c r="I38" s="32">
        <f t="shared" si="9"/>
        <v>220173.06</v>
      </c>
      <c r="J38" s="60">
        <f t="shared" si="14"/>
        <v>143497.74</v>
      </c>
      <c r="K38" s="135">
        <v>1131</v>
      </c>
      <c r="L38" s="135">
        <v>0</v>
      </c>
      <c r="M38" s="135">
        <v>1131</v>
      </c>
      <c r="N38" s="135">
        <v>0</v>
      </c>
      <c r="O38" s="124">
        <v>18052.66</v>
      </c>
      <c r="P38" s="113">
        <v>124314.08</v>
      </c>
      <c r="Q38" s="34">
        <f t="shared" si="15"/>
        <v>44194.78</v>
      </c>
      <c r="R38" s="62">
        <v>0</v>
      </c>
      <c r="S38" s="62">
        <v>0</v>
      </c>
      <c r="T38" s="62">
        <v>0</v>
      </c>
      <c r="U38" s="62">
        <v>0</v>
      </c>
      <c r="V38" s="136">
        <v>20460</v>
      </c>
      <c r="W38" s="128">
        <v>23734.78</v>
      </c>
      <c r="X38" s="34">
        <f t="shared" si="16"/>
        <v>25982.67</v>
      </c>
      <c r="Y38" s="62">
        <v>133</v>
      </c>
      <c r="Z38" s="62">
        <v>0</v>
      </c>
      <c r="AA38" s="62">
        <v>0</v>
      </c>
      <c r="AB38" s="62">
        <v>133</v>
      </c>
      <c r="AC38" s="63">
        <v>12580</v>
      </c>
      <c r="AD38" s="128">
        <v>13269.67</v>
      </c>
      <c r="AE38" s="34">
        <f t="shared" si="17"/>
        <v>44619.8</v>
      </c>
      <c r="AF38" s="62">
        <v>174</v>
      </c>
      <c r="AG38" s="62">
        <v>174</v>
      </c>
      <c r="AH38" s="62">
        <v>0</v>
      </c>
      <c r="AI38" s="62">
        <v>0</v>
      </c>
      <c r="AJ38" s="65">
        <v>26145</v>
      </c>
      <c r="AK38" s="128">
        <v>18300.8</v>
      </c>
      <c r="AL38" s="34">
        <f t="shared" si="18"/>
        <v>269333.73</v>
      </c>
      <c r="AM38" s="62">
        <v>358</v>
      </c>
      <c r="AN38" s="62">
        <v>0</v>
      </c>
      <c r="AO38" s="62">
        <v>358</v>
      </c>
      <c r="AP38" s="62">
        <v>0</v>
      </c>
      <c r="AQ38" s="65">
        <v>228422</v>
      </c>
      <c r="AR38" s="128">
        <v>40553.729999999996</v>
      </c>
    </row>
    <row r="39" spans="1:44" s="3" customFormat="1" ht="12.75">
      <c r="A39" s="19">
        <v>28</v>
      </c>
      <c r="B39" s="25" t="s">
        <v>41</v>
      </c>
      <c r="C39" s="15">
        <f t="shared" si="3"/>
        <v>133603.72999999998</v>
      </c>
      <c r="D39" s="16">
        <f t="shared" si="4"/>
        <v>0</v>
      </c>
      <c r="E39" s="17">
        <f t="shared" si="5"/>
        <v>0</v>
      </c>
      <c r="F39" s="17">
        <f t="shared" si="6"/>
        <v>0</v>
      </c>
      <c r="G39" s="17">
        <f t="shared" si="7"/>
        <v>0</v>
      </c>
      <c r="H39" s="18">
        <f t="shared" si="13"/>
        <v>65313</v>
      </c>
      <c r="I39" s="32">
        <f t="shared" si="9"/>
        <v>68290.73</v>
      </c>
      <c r="J39" s="60">
        <f t="shared" si="14"/>
        <v>50806.56</v>
      </c>
      <c r="K39" s="135">
        <v>0</v>
      </c>
      <c r="L39" s="135">
        <v>0</v>
      </c>
      <c r="M39" s="135">
        <v>0</v>
      </c>
      <c r="N39" s="135">
        <v>0</v>
      </c>
      <c r="O39" s="124">
        <v>13266</v>
      </c>
      <c r="P39" s="113">
        <v>37540.56</v>
      </c>
      <c r="Q39" s="34">
        <f t="shared" si="15"/>
        <v>5790</v>
      </c>
      <c r="R39" s="62">
        <v>0</v>
      </c>
      <c r="S39" s="62">
        <v>0</v>
      </c>
      <c r="T39" s="62">
        <v>0</v>
      </c>
      <c r="U39" s="62">
        <v>0</v>
      </c>
      <c r="V39" s="136">
        <v>5790</v>
      </c>
      <c r="W39" s="128">
        <v>0</v>
      </c>
      <c r="X39" s="34">
        <f t="shared" si="16"/>
        <v>14678</v>
      </c>
      <c r="Y39" s="62">
        <v>0</v>
      </c>
      <c r="Z39" s="62">
        <v>0</v>
      </c>
      <c r="AA39" s="62">
        <v>0</v>
      </c>
      <c r="AB39" s="62">
        <v>0</v>
      </c>
      <c r="AC39" s="63">
        <v>1919</v>
      </c>
      <c r="AD39" s="128">
        <v>12759</v>
      </c>
      <c r="AE39" s="34">
        <f t="shared" si="17"/>
        <v>12613</v>
      </c>
      <c r="AF39" s="62">
        <v>0</v>
      </c>
      <c r="AG39" s="62">
        <v>0</v>
      </c>
      <c r="AH39" s="62">
        <v>0</v>
      </c>
      <c r="AI39" s="62">
        <v>0</v>
      </c>
      <c r="AJ39" s="65">
        <v>0</v>
      </c>
      <c r="AK39" s="128">
        <v>12613</v>
      </c>
      <c r="AL39" s="34">
        <f t="shared" si="18"/>
        <v>49716.17</v>
      </c>
      <c r="AM39" s="62">
        <v>0</v>
      </c>
      <c r="AN39" s="62">
        <v>0</v>
      </c>
      <c r="AO39" s="62">
        <v>0</v>
      </c>
      <c r="AP39" s="62">
        <v>0</v>
      </c>
      <c r="AQ39" s="65">
        <v>44338</v>
      </c>
      <c r="AR39" s="128">
        <v>5378.17</v>
      </c>
    </row>
    <row r="40" spans="1:44" s="3" customFormat="1" ht="13.5" thickBot="1">
      <c r="A40" s="21">
        <v>29</v>
      </c>
      <c r="B40" s="25" t="s">
        <v>46</v>
      </c>
      <c r="C40" s="15">
        <f t="shared" si="3"/>
        <v>1565189.97</v>
      </c>
      <c r="D40" s="16">
        <f t="shared" si="4"/>
        <v>48562</v>
      </c>
      <c r="E40" s="17">
        <f t="shared" si="5"/>
        <v>128</v>
      </c>
      <c r="F40" s="17">
        <f t="shared" si="6"/>
        <v>48434</v>
      </c>
      <c r="G40" s="17">
        <f t="shared" si="7"/>
        <v>0</v>
      </c>
      <c r="H40" s="18">
        <f t="shared" si="13"/>
        <v>1164080.8</v>
      </c>
      <c r="I40" s="32">
        <f t="shared" si="9"/>
        <v>352547.17000000004</v>
      </c>
      <c r="J40" s="60">
        <f>P40+O40+M40+L40</f>
        <v>360146.57999999996</v>
      </c>
      <c r="K40" s="135">
        <v>2088</v>
      </c>
      <c r="L40" s="135">
        <v>41</v>
      </c>
      <c r="M40" s="135">
        <v>2047</v>
      </c>
      <c r="N40" s="135">
        <v>0</v>
      </c>
      <c r="O40" s="124">
        <v>161354.8</v>
      </c>
      <c r="P40" s="113">
        <v>196703.78</v>
      </c>
      <c r="Q40" s="34">
        <f t="shared" si="15"/>
        <v>24690</v>
      </c>
      <c r="R40" s="62">
        <v>209</v>
      </c>
      <c r="S40" s="62">
        <v>0</v>
      </c>
      <c r="T40" s="62">
        <v>209</v>
      </c>
      <c r="U40" s="62">
        <v>0</v>
      </c>
      <c r="V40" s="137">
        <v>10498</v>
      </c>
      <c r="W40" s="128">
        <v>13983</v>
      </c>
      <c r="X40" s="34">
        <f t="shared" si="16"/>
        <v>178889.41999999998</v>
      </c>
      <c r="Y40" s="62">
        <v>46178</v>
      </c>
      <c r="Z40" s="62">
        <v>0</v>
      </c>
      <c r="AA40" s="62">
        <v>46178</v>
      </c>
      <c r="AB40" s="62">
        <v>0</v>
      </c>
      <c r="AC40" s="63">
        <v>80109</v>
      </c>
      <c r="AD40" s="128">
        <v>52602.42</v>
      </c>
      <c r="AE40" s="34">
        <f t="shared" si="17"/>
        <v>815308.97</v>
      </c>
      <c r="AF40" s="62">
        <v>87</v>
      </c>
      <c r="AG40" s="62">
        <v>87</v>
      </c>
      <c r="AH40" s="62">
        <v>0</v>
      </c>
      <c r="AI40" s="62">
        <v>0</v>
      </c>
      <c r="AJ40" s="65">
        <v>743975</v>
      </c>
      <c r="AK40" s="128">
        <v>71246.97</v>
      </c>
      <c r="AL40" s="34">
        <f t="shared" si="18"/>
        <v>186155</v>
      </c>
      <c r="AM40" s="62">
        <v>0</v>
      </c>
      <c r="AN40" s="62">
        <v>0</v>
      </c>
      <c r="AO40" s="62">
        <v>0</v>
      </c>
      <c r="AP40" s="62">
        <v>0</v>
      </c>
      <c r="AQ40" s="65">
        <v>168144</v>
      </c>
      <c r="AR40" s="128">
        <v>18011</v>
      </c>
    </row>
    <row r="41" spans="1:44" s="53" customFormat="1" ht="15.75" customHeight="1" thickBot="1">
      <c r="A41" s="49"/>
      <c r="B41" s="50" t="s">
        <v>47</v>
      </c>
      <c r="C41" s="55"/>
      <c r="D41" s="52"/>
      <c r="E41" s="52"/>
      <c r="F41" s="52"/>
      <c r="G41" s="52"/>
      <c r="H41" s="52"/>
      <c r="I41" s="52"/>
      <c r="J41" s="132"/>
      <c r="K41" s="132">
        <f>'[1]Ian. Diaconu'!K41+'[1]Ian. Cirstian'!K41+'[1]Ian. Spatariu'!K41+'[1]feb. Diaconu'!K41+'[1]feb. Cirstian'!K41+'[1]feb. Spatariu'!K41+'[1]martie Diaconu'!K41+'[1]martie Cirstian'!K41+'[1]martie Spatariu'!K41+'[1]martie Crit'!K41+'[1]aprilie Diaconu'!K41+'[1]aprilie Cirstian'!K41+'[1]aprilie Spatariu'!K41+'[1]aprilie Roman'!K41+'[1]mai Diaconu'!K41+'[1]mai Spatariu'!K41+'[1]mai Cirstian'!K41+'[1]mai Roman'!K41+'[1]iunie Ilovan-Cârstian'!K41+'[1]iunie Diaconu'!K41+'[1]iunie Spătariu'!K41+'[1]iunie Roman'!K41+'[1]iulie Ilovan-Cârstian'!K41+'[1]iulie Diaconu'!K41+'[1]iulie Spătariu'!K41+'[1]iulie Roman'!K41+'[1]aug.Ilovan-Cârstian'!K41+'[1]aug. Diaconu'!K41+'[1]aug. Spătariu'!K41+'[1]aug. Roman'!K41+'[1]Sept. Ilovan-Cârstian'!K41+'[1]Sept. Diaconu'!K41+'[1]Sept. Spătariu'!K41+'[1]Sept. Roman'!K41+'[1]Oct. Ilovan '!K41+'[1]Oct. Diaconu'!K41+'[1]Oct.Spătariu'!K41+'[1]Oct. Roman'!K41+'[1]Noi.Ilovan'!K41+'[1]Noi.Diaconu'!K41+'[1]Noi.Spătariu'!K41+'[1]Noi.Roman'!K41+'[1]Dec. Ilovan'!K41+'[1]Dec. Diaconu'!K41+'[1]Dec. Spătariu'!K41+'[1]Dec. Roman'!K41</f>
        <v>0</v>
      </c>
      <c r="L41" s="132">
        <f>'[1]Ian. Diaconu'!L41+'[1]Ian. Cirstian'!L41+'[1]Ian. Spatariu'!L41+'[1]feb. Diaconu'!L41+'[1]feb. Cirstian'!L41+'[1]feb. Spatariu'!L41+'[1]martie Diaconu'!L41+'[1]martie Cirstian'!L41+'[1]martie Spatariu'!L41+'[1]martie Crit'!L41+'[1]aprilie Diaconu'!L41+'[1]aprilie Cirstian'!L41+'[1]aprilie Spatariu'!L41+'[1]aprilie Roman'!L41+'[1]mai Diaconu'!L41+'[1]mai Spatariu'!L41+'[1]mai Cirstian'!L41+'[1]mai Roman'!L41+'[1]iunie Ilovan-Cârstian'!L41+'[1]iunie Diaconu'!L41+'[1]iunie Spătariu'!L41+'[1]iunie Roman'!L41+'[1]iulie Ilovan-Cârstian'!L41+'[1]iulie Diaconu'!L41+'[1]iulie Spătariu'!L41+'[1]iulie Roman'!L41+'[1]aug.Ilovan-Cârstian'!L41+'[1]aug. Diaconu'!L41+'[1]aug. Spătariu'!L41+'[1]aug. Roman'!L41+'[1]Sept. Ilovan-Cârstian'!L41+'[1]Sept. Diaconu'!L41+'[1]Sept. Spătariu'!L41+'[1]Sept. Roman'!L41+'[1]Oct. Ilovan '!L41+'[1]Oct. Diaconu'!L41+'[1]Oct.Spătariu'!L41+'[1]Oct. Roman'!L41+'[1]Noi.Ilovan'!L41+'[1]Noi.Diaconu'!L41+'[1]Noi.Spătariu'!L41+'[1]Noi.Roman'!L41+'[1]Dec. Ilovan'!L41+'[1]Dec. Diaconu'!L41+'[1]Dec. Spătariu'!L41+'[1]Dec. Roman'!L41</f>
        <v>0</v>
      </c>
      <c r="M41" s="132">
        <f>'[1]Ian. Diaconu'!M41+'[1]Ian. Cirstian'!M41+'[1]Ian. Spatariu'!M41+'[1]feb. Diaconu'!M41+'[1]feb. Cirstian'!M41+'[1]feb. Spatariu'!M41+'[1]martie Diaconu'!M41+'[1]martie Cirstian'!M41+'[1]martie Spatariu'!M41+'[1]martie Crit'!M41+'[1]aprilie Diaconu'!M41+'[1]aprilie Cirstian'!M41+'[1]aprilie Spatariu'!M41+'[1]aprilie Roman'!M41+'[1]mai Diaconu'!M41+'[1]mai Spatariu'!M41+'[1]mai Cirstian'!M41+'[1]mai Roman'!M41+'[1]iunie Ilovan-Cârstian'!M41+'[1]iunie Diaconu'!M41+'[1]iunie Spătariu'!M41+'[1]iunie Roman'!M41+'[1]iulie Ilovan-Cârstian'!M41+'[1]iulie Diaconu'!M41+'[1]iulie Spătariu'!M41+'[1]iulie Roman'!M41+'[1]aug.Ilovan-Cârstian'!M41+'[1]aug. Diaconu'!M41+'[1]aug. Spătariu'!M41+'[1]aug. Roman'!M41+'[1]Sept. Ilovan-Cârstian'!M41+'[1]Sept. Diaconu'!M41+'[1]Sept. Spătariu'!M41+'[1]Sept. Roman'!M41+'[1]Oct. Ilovan '!M41+'[1]Oct. Diaconu'!M41+'[1]Oct.Spătariu'!M41+'[1]Oct. Roman'!M41+'[1]Noi.Ilovan'!M41+'[1]Noi.Diaconu'!M41+'[1]Noi.Spătariu'!M41+'[1]Noi.Roman'!M41+'[1]Dec. Ilovan'!M41+'[1]Dec. Diaconu'!M41+'[1]Dec. Spătariu'!M41+'[1]Dec. Roman'!M41</f>
        <v>0</v>
      </c>
      <c r="N41" s="132">
        <f>'[1]Ian. Diaconu'!N41+'[1]Ian. Cirstian'!N41+'[1]Ian. Spatariu'!N41+'[1]feb. Diaconu'!N41+'[1]feb. Cirstian'!N41+'[1]feb. Spatariu'!N41+'[1]martie Diaconu'!N41+'[1]martie Cirstian'!N41+'[1]martie Spatariu'!N41+'[1]martie Crit'!N41+'[1]aprilie Diaconu'!N41+'[1]aprilie Cirstian'!N41+'[1]aprilie Spatariu'!N41+'[1]aprilie Roman'!N41+'[1]mai Diaconu'!N41+'[1]mai Spatariu'!N41+'[1]mai Cirstian'!N41+'[1]mai Roman'!N41+'[1]iunie Ilovan-Cârstian'!N41+'[1]iunie Diaconu'!N41+'[1]iunie Spătariu'!N41+'[1]iunie Roman'!N41+'[1]iulie Ilovan-Cârstian'!N41+'[1]iulie Diaconu'!N41+'[1]iulie Spătariu'!N41+'[1]iulie Roman'!N41+'[1]aug.Ilovan-Cârstian'!N41+'[1]aug. Diaconu'!N41+'[1]aug. Spătariu'!N41+'[1]aug. Roman'!N41+'[1]Sept. Ilovan-Cârstian'!N41+'[1]Sept. Diaconu'!N41+'[1]Sept. Spătariu'!N41+'[1]Sept. Roman'!N41+'[1]Oct. Ilovan '!N41+'[1]Oct. Diaconu'!N41+'[1]Oct.Spătariu'!N41+'[1]Oct. Roman'!N41+'[1]Noi.Ilovan'!N41+'[1]Noi.Diaconu'!N41+'[1]Noi.Spătariu'!N41+'[1]Noi.Roman'!N41+'[1]Dec. Ilovan'!N41+'[1]Dec. Diaconu'!N41+'[1]Dec. Spătariu'!N41+'[1]Dec. Roman'!N41</f>
        <v>0</v>
      </c>
      <c r="O41" s="125">
        <v>0</v>
      </c>
      <c r="P41" s="125">
        <v>802</v>
      </c>
      <c r="Q41" s="51"/>
      <c r="R41" s="66">
        <v>0</v>
      </c>
      <c r="S41" s="66">
        <v>0</v>
      </c>
      <c r="T41" s="66">
        <v>0</v>
      </c>
      <c r="U41" s="66">
        <v>0</v>
      </c>
      <c r="V41" s="138"/>
      <c r="W41" s="125">
        <v>0</v>
      </c>
      <c r="X41" s="55"/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125">
        <v>0</v>
      </c>
      <c r="AE41" s="55"/>
      <c r="AF41" s="66">
        <v>0</v>
      </c>
      <c r="AG41" s="66">
        <v>0</v>
      </c>
      <c r="AH41" s="66">
        <v>0</v>
      </c>
      <c r="AI41" s="66">
        <v>0</v>
      </c>
      <c r="AJ41" s="67"/>
      <c r="AK41" s="125">
        <v>0</v>
      </c>
      <c r="AL41" s="55"/>
      <c r="AM41" s="66">
        <v>0</v>
      </c>
      <c r="AN41" s="66">
        <v>0</v>
      </c>
      <c r="AO41" s="66">
        <v>0</v>
      </c>
      <c r="AP41" s="66">
        <v>0</v>
      </c>
      <c r="AQ41" s="67"/>
      <c r="AR41" s="125">
        <v>0</v>
      </c>
    </row>
    <row r="42" spans="1:44" ht="12.75">
      <c r="A42" s="22">
        <v>30</v>
      </c>
      <c r="B42" s="14" t="s">
        <v>48</v>
      </c>
      <c r="C42" s="15">
        <f>J42+Q42+X42+AE42+AL42</f>
        <v>2</v>
      </c>
      <c r="D42" s="16">
        <f t="shared" si="4"/>
        <v>0</v>
      </c>
      <c r="E42" s="17">
        <f t="shared" si="5"/>
        <v>0</v>
      </c>
      <c r="F42" s="17">
        <f t="shared" si="6"/>
        <v>0</v>
      </c>
      <c r="G42" s="17">
        <f t="shared" si="7"/>
        <v>0</v>
      </c>
      <c r="H42" s="18">
        <f>O42+V42+AC42+AJ42+AQ42</f>
        <v>2</v>
      </c>
      <c r="I42" s="32">
        <f t="shared" si="9"/>
        <v>0</v>
      </c>
      <c r="J42" s="60">
        <f>SUM(K42,O42,P42)</f>
        <v>0</v>
      </c>
      <c r="K42" s="135">
        <f>'[1]Ian. Diaconu'!K42+'[1]Ian. Cirstian'!K42+'[1]Ian. Spatariu'!K42+'[1]feb. Diaconu'!K42+'[1]feb. Cirstian'!K42+'[1]feb. Spatariu'!K42+'[1]martie Diaconu'!K42+'[1]martie Cirstian'!K42+'[1]martie Spatariu'!K42+'[1]martie Crit'!K42+'[1]aprilie Diaconu'!K42+'[1]aprilie Cirstian'!K42+'[1]aprilie Spatariu'!K42+'[1]aprilie Roman'!K42+'[1]mai Diaconu'!K42+'[1]mai Spatariu'!K42+'[1]mai Cirstian'!K42+'[1]mai Roman'!K42+'[1]iunie Ilovan-Cârstian'!K42+'[1]iunie Diaconu'!K42+'[1]iunie Spătariu'!K42+'[1]iunie Roman'!K42+'[1]iulie Ilovan-Cârstian'!K42+'[1]iulie Diaconu'!K42+'[1]iulie Spătariu'!K42+'[1]iulie Roman'!K42+'[1]aug.Ilovan-Cârstian'!K42+'[1]aug. Diaconu'!K42+'[1]aug. Spătariu'!K42+'[1]aug. Roman'!K42+'[1]Sept. Ilovan-Cârstian'!K42+'[1]Sept. Diaconu'!K42+'[1]Sept. Spătariu'!K42+'[1]Sept. Roman'!K42+'[1]Oct. Ilovan '!K42+'[1]Oct. Diaconu'!K42+'[1]Oct.Spătariu'!K42+'[1]Oct. Roman'!K42+'[1]Noi.Ilovan'!K42+'[1]Noi.Diaconu'!K42+'[1]Noi.Spătariu'!K42+'[1]Noi.Roman'!K42+'[1]Dec. Ilovan'!K42+'[1]Dec. Diaconu'!K42+'[1]Dec. Spătariu'!K42+'[1]Dec. Roman'!K42</f>
        <v>0</v>
      </c>
      <c r="L42" s="135">
        <f>'[1]Ian. Diaconu'!L42+'[1]Ian. Cirstian'!L42+'[1]Ian. Spatariu'!L42+'[1]feb. Diaconu'!L42+'[1]feb. Cirstian'!L42+'[1]feb. Spatariu'!L42+'[1]martie Diaconu'!L42+'[1]martie Cirstian'!L42+'[1]martie Spatariu'!L42+'[1]martie Crit'!L42+'[1]aprilie Diaconu'!L42+'[1]aprilie Cirstian'!L42+'[1]aprilie Spatariu'!L42+'[1]aprilie Roman'!L42+'[1]mai Diaconu'!L42+'[1]mai Spatariu'!L42+'[1]mai Cirstian'!L42+'[1]mai Roman'!L42+'[1]iunie Ilovan-Cârstian'!L42+'[1]iunie Diaconu'!L42+'[1]iunie Spătariu'!L42+'[1]iunie Roman'!L42+'[1]iulie Ilovan-Cârstian'!L42+'[1]iulie Diaconu'!L42+'[1]iulie Spătariu'!L42+'[1]iulie Roman'!L42+'[1]aug.Ilovan-Cârstian'!L42+'[1]aug. Diaconu'!L42+'[1]aug. Spătariu'!L42+'[1]aug. Roman'!L42+'[1]Sept. Ilovan-Cârstian'!L42+'[1]Sept. Diaconu'!L42+'[1]Sept. Spătariu'!L42+'[1]Sept. Roman'!L42+'[1]Oct. Ilovan '!L42+'[1]Oct. Diaconu'!L42+'[1]Oct.Spătariu'!L42+'[1]Oct. Roman'!L42+'[1]Noi.Ilovan'!L42+'[1]Noi.Diaconu'!L42+'[1]Noi.Spătariu'!L42+'[1]Noi.Roman'!L42+'[1]Dec. Ilovan'!L42+'[1]Dec. Diaconu'!L42+'[1]Dec. Spătariu'!L42+'[1]Dec. Roman'!L42</f>
        <v>0</v>
      </c>
      <c r="M42" s="135">
        <f>'[1]Ian. Diaconu'!M42+'[1]Ian. Cirstian'!M42+'[1]Ian. Spatariu'!M42+'[1]feb. Diaconu'!M42+'[1]feb. Cirstian'!M42+'[1]feb. Spatariu'!M42+'[1]martie Diaconu'!M42+'[1]martie Cirstian'!M42+'[1]martie Spatariu'!M42+'[1]martie Crit'!M42+'[1]aprilie Diaconu'!M42+'[1]aprilie Cirstian'!M42+'[1]aprilie Spatariu'!M42+'[1]aprilie Roman'!M42+'[1]mai Diaconu'!M42+'[1]mai Spatariu'!M42+'[1]mai Cirstian'!M42+'[1]mai Roman'!M42+'[1]iunie Ilovan-Cârstian'!M42+'[1]iunie Diaconu'!M42+'[1]iunie Spătariu'!M42+'[1]iunie Roman'!M42+'[1]iulie Ilovan-Cârstian'!M42+'[1]iulie Diaconu'!M42+'[1]iulie Spătariu'!M42+'[1]iulie Roman'!M42+'[1]aug.Ilovan-Cârstian'!M42+'[1]aug. Diaconu'!M42+'[1]aug. Spătariu'!M42+'[1]aug. Roman'!M42+'[1]Sept. Ilovan-Cârstian'!M42+'[1]Sept. Diaconu'!M42+'[1]Sept. Spătariu'!M42+'[1]Sept. Roman'!M42+'[1]Oct. Ilovan '!M42+'[1]Oct. Diaconu'!M42+'[1]Oct.Spătariu'!M42+'[1]Oct. Roman'!M42+'[1]Noi.Ilovan'!M42+'[1]Noi.Diaconu'!M42+'[1]Noi.Spătariu'!M42+'[1]Noi.Roman'!M42+'[1]Dec. Ilovan'!M42+'[1]Dec. Diaconu'!M42+'[1]Dec. Spătariu'!M42+'[1]Dec. Roman'!M42</f>
        <v>0</v>
      </c>
      <c r="N42" s="135">
        <f>'[1]Ian. Diaconu'!N42+'[1]Ian. Cirstian'!N42+'[1]Ian. Spatariu'!N42+'[1]feb. Diaconu'!N42+'[1]feb. Cirstian'!N42+'[1]feb. Spatariu'!N42+'[1]martie Diaconu'!N42+'[1]martie Cirstian'!N42+'[1]martie Spatariu'!N42+'[1]martie Crit'!N42+'[1]aprilie Diaconu'!N42+'[1]aprilie Cirstian'!N42+'[1]aprilie Spatariu'!N42+'[1]aprilie Roman'!N42+'[1]mai Diaconu'!N42+'[1]mai Spatariu'!N42+'[1]mai Cirstian'!N42+'[1]mai Roman'!N42+'[1]iunie Ilovan-Cârstian'!N42+'[1]iunie Diaconu'!N42+'[1]iunie Spătariu'!N42+'[1]iunie Roman'!N42+'[1]iulie Ilovan-Cârstian'!N42+'[1]iulie Diaconu'!N42+'[1]iulie Spătariu'!N42+'[1]iulie Roman'!N42+'[1]aug.Ilovan-Cârstian'!N42+'[1]aug. Diaconu'!N42+'[1]aug. Spătariu'!N42+'[1]aug. Roman'!N42+'[1]Sept. Ilovan-Cârstian'!N42+'[1]Sept. Diaconu'!N42+'[1]Sept. Spătariu'!N42+'[1]Sept. Roman'!N42+'[1]Oct. Ilovan '!N42+'[1]Oct. Diaconu'!N42+'[1]Oct.Spătariu'!N42+'[1]Oct. Roman'!N42+'[1]Noi.Ilovan'!N42+'[1]Noi.Diaconu'!N42+'[1]Noi.Spătariu'!N42+'[1]Noi.Roman'!N42+'[1]Dec. Ilovan'!N42+'[1]Dec. Diaconu'!N42+'[1]Dec. Spătariu'!N42+'[1]Dec. Roman'!N42</f>
        <v>0</v>
      </c>
      <c r="O42" s="124">
        <v>0</v>
      </c>
      <c r="P42" s="128">
        <v>0</v>
      </c>
      <c r="Q42" s="33">
        <f aca="true" t="shared" si="19" ref="Q42:Q49">R42+V42+W42</f>
        <v>0</v>
      </c>
      <c r="R42" s="62">
        <v>0</v>
      </c>
      <c r="S42" s="62">
        <v>0</v>
      </c>
      <c r="T42" s="62">
        <v>0</v>
      </c>
      <c r="U42" s="62">
        <v>0</v>
      </c>
      <c r="V42" s="136">
        <v>0</v>
      </c>
      <c r="W42" s="128">
        <v>0</v>
      </c>
      <c r="X42" s="34">
        <f aca="true" t="shared" si="20" ref="X42:X49">Y42+AC42+AD42</f>
        <v>0</v>
      </c>
      <c r="Y42" s="62">
        <v>0</v>
      </c>
      <c r="Z42" s="62">
        <v>0</v>
      </c>
      <c r="AA42" s="62">
        <v>0</v>
      </c>
      <c r="AB42" s="62">
        <v>0</v>
      </c>
      <c r="AC42" s="63">
        <v>0</v>
      </c>
      <c r="AD42" s="128">
        <v>0</v>
      </c>
      <c r="AE42" s="34">
        <f aca="true" t="shared" si="21" ref="AE42:AE49">AF42+AJ42+AK42</f>
        <v>0</v>
      </c>
      <c r="AF42" s="62">
        <v>0</v>
      </c>
      <c r="AG42" s="62">
        <v>0</v>
      </c>
      <c r="AH42" s="62">
        <v>0</v>
      </c>
      <c r="AI42" s="62">
        <v>0</v>
      </c>
      <c r="AJ42" s="65">
        <v>0</v>
      </c>
      <c r="AK42" s="128">
        <v>0</v>
      </c>
      <c r="AL42" s="34">
        <f aca="true" t="shared" si="22" ref="AL42:AL49">AM42+AQ42+AR42</f>
        <v>2</v>
      </c>
      <c r="AM42" s="62">
        <v>0</v>
      </c>
      <c r="AN42" s="62">
        <v>0</v>
      </c>
      <c r="AO42" s="62">
        <v>0</v>
      </c>
      <c r="AP42" s="62">
        <v>0</v>
      </c>
      <c r="AQ42" s="65">
        <v>2</v>
      </c>
      <c r="AR42" s="128">
        <v>0</v>
      </c>
    </row>
    <row r="43" spans="1:44" ht="12.75">
      <c r="A43" s="19">
        <v>31</v>
      </c>
      <c r="B43" s="14" t="s">
        <v>49</v>
      </c>
      <c r="C43" s="15">
        <f aca="true" t="shared" si="23" ref="C43:C49">J43+Q43+X43+AE43+AL43</f>
        <v>90</v>
      </c>
      <c r="D43" s="16">
        <f t="shared" si="4"/>
        <v>0</v>
      </c>
      <c r="E43" s="17">
        <f t="shared" si="5"/>
        <v>0</v>
      </c>
      <c r="F43" s="17">
        <f t="shared" si="6"/>
        <v>0</v>
      </c>
      <c r="G43" s="17">
        <f t="shared" si="7"/>
        <v>0</v>
      </c>
      <c r="H43" s="18">
        <f aca="true" t="shared" si="24" ref="H43:H49">O43+V43+AC43+AJ43+AQ43</f>
        <v>42</v>
      </c>
      <c r="I43" s="32">
        <f t="shared" si="9"/>
        <v>48</v>
      </c>
      <c r="J43" s="60">
        <f>K43+O43+P43</f>
        <v>25</v>
      </c>
      <c r="K43" s="135">
        <f>'[1]Ian. Diaconu'!K43+'[1]Ian. Cirstian'!K43+'[1]Ian. Spatariu'!K43+'[1]feb. Diaconu'!K43+'[1]feb. Cirstian'!K43+'[1]feb. Spatariu'!K43+'[1]martie Diaconu'!K43+'[1]martie Cirstian'!K43+'[1]martie Spatariu'!K43+'[1]martie Crit'!K43+'[1]aprilie Diaconu'!K43+'[1]aprilie Cirstian'!K43+'[1]aprilie Spatariu'!K43+'[1]aprilie Roman'!K43+'[1]mai Diaconu'!K43+'[1]mai Spatariu'!K43+'[1]mai Cirstian'!K43+'[1]mai Roman'!K43+'[1]iunie Ilovan-Cârstian'!K43+'[1]iunie Diaconu'!K43+'[1]iunie Spătariu'!K43+'[1]iunie Roman'!K43+'[1]iulie Ilovan-Cârstian'!K43+'[1]iulie Diaconu'!K43+'[1]iulie Spătariu'!K43+'[1]iulie Roman'!K43+'[1]aug.Ilovan-Cârstian'!K43+'[1]aug. Diaconu'!K43+'[1]aug. Spătariu'!K43+'[1]aug. Roman'!K43+'[1]Sept. Ilovan-Cârstian'!K43+'[1]Sept. Diaconu'!K43+'[1]Sept. Spătariu'!K43+'[1]Sept. Roman'!K43+'[1]Oct. Ilovan '!K43+'[1]Oct. Diaconu'!K43+'[1]Oct.Spătariu'!K43+'[1]Oct. Roman'!K43+'[1]Noi.Ilovan'!K43+'[1]Noi.Diaconu'!K43+'[1]Noi.Spătariu'!K43+'[1]Noi.Roman'!K43+'[1]Dec. Ilovan'!K43+'[1]Dec. Diaconu'!K43+'[1]Dec. Spătariu'!K43+'[1]Dec. Roman'!K43</f>
        <v>0</v>
      </c>
      <c r="L43" s="135">
        <f>'[1]Ian. Diaconu'!L43+'[1]Ian. Cirstian'!L43+'[1]Ian. Spatariu'!L43+'[1]feb. Diaconu'!L43+'[1]feb. Cirstian'!L43+'[1]feb. Spatariu'!L43+'[1]martie Diaconu'!L43+'[1]martie Cirstian'!L43+'[1]martie Spatariu'!L43+'[1]martie Crit'!L43+'[1]aprilie Diaconu'!L43+'[1]aprilie Cirstian'!L43+'[1]aprilie Spatariu'!L43+'[1]aprilie Roman'!L43+'[1]mai Diaconu'!L43+'[1]mai Spatariu'!L43+'[1]mai Cirstian'!L43+'[1]mai Roman'!L43+'[1]iunie Ilovan-Cârstian'!L43+'[1]iunie Diaconu'!L43+'[1]iunie Spătariu'!L43+'[1]iunie Roman'!L43+'[1]iulie Ilovan-Cârstian'!L43+'[1]iulie Diaconu'!L43+'[1]iulie Spătariu'!L43+'[1]iulie Roman'!L43+'[1]aug.Ilovan-Cârstian'!L43+'[1]aug. Diaconu'!L43+'[1]aug. Spătariu'!L43+'[1]aug. Roman'!L43+'[1]Sept. Ilovan-Cârstian'!L43+'[1]Sept. Diaconu'!L43+'[1]Sept. Spătariu'!L43+'[1]Sept. Roman'!L43+'[1]Oct. Ilovan '!L43+'[1]Oct. Diaconu'!L43+'[1]Oct.Spătariu'!L43+'[1]Oct. Roman'!L43+'[1]Noi.Ilovan'!L43+'[1]Noi.Diaconu'!L43+'[1]Noi.Spătariu'!L43+'[1]Noi.Roman'!L43+'[1]Dec. Ilovan'!L43+'[1]Dec. Diaconu'!L43+'[1]Dec. Spătariu'!L43+'[1]Dec. Roman'!L43</f>
        <v>0</v>
      </c>
      <c r="M43" s="135">
        <f>'[1]Ian. Diaconu'!M43+'[1]Ian. Cirstian'!M43+'[1]Ian. Spatariu'!M43+'[1]feb. Diaconu'!M43+'[1]feb. Cirstian'!M43+'[1]feb. Spatariu'!M43+'[1]martie Diaconu'!M43+'[1]martie Cirstian'!M43+'[1]martie Spatariu'!M43+'[1]martie Crit'!M43+'[1]aprilie Diaconu'!M43+'[1]aprilie Cirstian'!M43+'[1]aprilie Spatariu'!M43+'[1]aprilie Roman'!M43+'[1]mai Diaconu'!M43+'[1]mai Spatariu'!M43+'[1]mai Cirstian'!M43+'[1]mai Roman'!M43+'[1]iunie Ilovan-Cârstian'!M43+'[1]iunie Diaconu'!M43+'[1]iunie Spătariu'!M43+'[1]iunie Roman'!M43+'[1]iulie Ilovan-Cârstian'!M43+'[1]iulie Diaconu'!M43+'[1]iulie Spătariu'!M43+'[1]iulie Roman'!M43+'[1]aug.Ilovan-Cârstian'!M43+'[1]aug. Diaconu'!M43+'[1]aug. Spătariu'!M43+'[1]aug. Roman'!M43+'[1]Sept. Ilovan-Cârstian'!M43+'[1]Sept. Diaconu'!M43+'[1]Sept. Spătariu'!M43+'[1]Sept. Roman'!M43+'[1]Oct. Ilovan '!M43+'[1]Oct. Diaconu'!M43+'[1]Oct.Spătariu'!M43+'[1]Oct. Roman'!M43+'[1]Noi.Ilovan'!M43+'[1]Noi.Diaconu'!M43+'[1]Noi.Spătariu'!M43+'[1]Noi.Roman'!M43+'[1]Dec. Ilovan'!M43+'[1]Dec. Diaconu'!M43+'[1]Dec. Spătariu'!M43+'[1]Dec. Roman'!M43</f>
        <v>0</v>
      </c>
      <c r="N43" s="135">
        <f>'[1]Ian. Diaconu'!N43+'[1]Ian. Cirstian'!N43+'[1]Ian. Spatariu'!N43+'[1]feb. Diaconu'!N43+'[1]feb. Cirstian'!N43+'[1]feb. Spatariu'!N43+'[1]martie Diaconu'!N43+'[1]martie Cirstian'!N43+'[1]martie Spatariu'!N43+'[1]martie Crit'!N43+'[1]aprilie Diaconu'!N43+'[1]aprilie Cirstian'!N43+'[1]aprilie Spatariu'!N43+'[1]aprilie Roman'!N43+'[1]mai Diaconu'!N43+'[1]mai Spatariu'!N43+'[1]mai Cirstian'!N43+'[1]mai Roman'!N43+'[1]iunie Ilovan-Cârstian'!N43+'[1]iunie Diaconu'!N43+'[1]iunie Spătariu'!N43+'[1]iunie Roman'!N43+'[1]iulie Ilovan-Cârstian'!N43+'[1]iulie Diaconu'!N43+'[1]iulie Spătariu'!N43+'[1]iulie Roman'!N43+'[1]aug.Ilovan-Cârstian'!N43+'[1]aug. Diaconu'!N43+'[1]aug. Spătariu'!N43+'[1]aug. Roman'!N43+'[1]Sept. Ilovan-Cârstian'!N43+'[1]Sept. Diaconu'!N43+'[1]Sept. Spătariu'!N43+'[1]Sept. Roman'!N43+'[1]Oct. Ilovan '!N43+'[1]Oct. Diaconu'!N43+'[1]Oct.Spătariu'!N43+'[1]Oct. Roman'!N43+'[1]Noi.Ilovan'!N43+'[1]Noi.Diaconu'!N43+'[1]Noi.Spătariu'!N43+'[1]Noi.Roman'!N43+'[1]Dec. Ilovan'!N43+'[1]Dec. Diaconu'!N43+'[1]Dec. Spătariu'!N43+'[1]Dec. Roman'!N43</f>
        <v>0</v>
      </c>
      <c r="O43" s="124">
        <v>9</v>
      </c>
      <c r="P43" s="128">
        <v>16</v>
      </c>
      <c r="Q43" s="33">
        <f t="shared" si="19"/>
        <v>4</v>
      </c>
      <c r="R43" s="62">
        <v>0</v>
      </c>
      <c r="S43" s="62">
        <v>0</v>
      </c>
      <c r="T43" s="62">
        <v>0</v>
      </c>
      <c r="U43" s="62">
        <v>0</v>
      </c>
      <c r="V43" s="136">
        <v>0</v>
      </c>
      <c r="W43" s="128">
        <v>4</v>
      </c>
      <c r="X43" s="34">
        <f t="shared" si="20"/>
        <v>27</v>
      </c>
      <c r="Y43" s="62">
        <v>0</v>
      </c>
      <c r="Z43" s="62">
        <v>0</v>
      </c>
      <c r="AA43" s="62">
        <v>0</v>
      </c>
      <c r="AB43" s="62">
        <v>0</v>
      </c>
      <c r="AC43" s="63">
        <v>10</v>
      </c>
      <c r="AD43" s="128">
        <v>17</v>
      </c>
      <c r="AE43" s="34">
        <f t="shared" si="21"/>
        <v>5</v>
      </c>
      <c r="AF43" s="62">
        <v>0</v>
      </c>
      <c r="AG43" s="62">
        <v>0</v>
      </c>
      <c r="AH43" s="62">
        <v>0</v>
      </c>
      <c r="AI43" s="62">
        <v>0</v>
      </c>
      <c r="AJ43" s="65">
        <v>3</v>
      </c>
      <c r="AK43" s="128">
        <v>2</v>
      </c>
      <c r="AL43" s="34">
        <f t="shared" si="22"/>
        <v>29</v>
      </c>
      <c r="AM43" s="62">
        <v>0</v>
      </c>
      <c r="AN43" s="62">
        <v>0</v>
      </c>
      <c r="AO43" s="62">
        <v>0</v>
      </c>
      <c r="AP43" s="62">
        <v>0</v>
      </c>
      <c r="AQ43" s="65">
        <v>20</v>
      </c>
      <c r="AR43" s="128">
        <v>9</v>
      </c>
    </row>
    <row r="44" spans="1:44" ht="25.5">
      <c r="A44" s="19">
        <v>32</v>
      </c>
      <c r="B44" s="14" t="s">
        <v>50</v>
      </c>
      <c r="C44" s="15">
        <f t="shared" si="23"/>
        <v>45200</v>
      </c>
      <c r="D44" s="16">
        <f t="shared" si="4"/>
        <v>0</v>
      </c>
      <c r="E44" s="17">
        <f t="shared" si="5"/>
        <v>0</v>
      </c>
      <c r="F44" s="17">
        <f t="shared" si="6"/>
        <v>0</v>
      </c>
      <c r="G44" s="17">
        <f t="shared" si="7"/>
        <v>0</v>
      </c>
      <c r="H44" s="18">
        <f t="shared" si="24"/>
        <v>20200</v>
      </c>
      <c r="I44" s="32">
        <f t="shared" si="9"/>
        <v>25000</v>
      </c>
      <c r="J44" s="60">
        <f>K44+O44+P44</f>
        <v>14500</v>
      </c>
      <c r="K44" s="117">
        <v>0</v>
      </c>
      <c r="L44" s="117">
        <v>0</v>
      </c>
      <c r="M44" s="117">
        <v>0</v>
      </c>
      <c r="N44" s="117">
        <v>0</v>
      </c>
      <c r="O44" s="124">
        <v>7000</v>
      </c>
      <c r="P44" s="128">
        <v>7500</v>
      </c>
      <c r="Q44" s="33">
        <f t="shared" si="19"/>
        <v>3200</v>
      </c>
      <c r="R44" s="62">
        <v>0</v>
      </c>
      <c r="S44" s="62">
        <v>0</v>
      </c>
      <c r="T44" s="62">
        <v>0</v>
      </c>
      <c r="U44" s="62">
        <v>0</v>
      </c>
      <c r="V44" s="136">
        <v>0</v>
      </c>
      <c r="W44" s="128">
        <v>3200</v>
      </c>
      <c r="X44" s="34">
        <f t="shared" si="20"/>
        <v>16500</v>
      </c>
      <c r="Y44" s="62">
        <v>0</v>
      </c>
      <c r="Z44" s="62">
        <v>0</v>
      </c>
      <c r="AA44" s="62">
        <v>0</v>
      </c>
      <c r="AB44" s="62">
        <v>0</v>
      </c>
      <c r="AC44" s="63">
        <v>6100</v>
      </c>
      <c r="AD44" s="128">
        <v>10400</v>
      </c>
      <c r="AE44" s="34">
        <f t="shared" si="21"/>
        <v>2700</v>
      </c>
      <c r="AF44" s="62">
        <v>0</v>
      </c>
      <c r="AG44" s="62">
        <v>0</v>
      </c>
      <c r="AH44" s="62">
        <v>0</v>
      </c>
      <c r="AI44" s="62">
        <v>0</v>
      </c>
      <c r="AJ44" s="65">
        <v>1800</v>
      </c>
      <c r="AK44" s="128">
        <v>900</v>
      </c>
      <c r="AL44" s="34">
        <f t="shared" si="22"/>
        <v>8300</v>
      </c>
      <c r="AM44" s="62">
        <v>0</v>
      </c>
      <c r="AN44" s="62">
        <v>0</v>
      </c>
      <c r="AO44" s="62">
        <v>0</v>
      </c>
      <c r="AP44" s="62">
        <v>0</v>
      </c>
      <c r="AQ44" s="65">
        <v>5300</v>
      </c>
      <c r="AR44" s="128">
        <v>3000</v>
      </c>
    </row>
    <row r="45" spans="1:44" ht="25.5">
      <c r="A45" s="19">
        <v>33</v>
      </c>
      <c r="B45" s="14" t="s">
        <v>51</v>
      </c>
      <c r="C45" s="15">
        <f t="shared" si="23"/>
        <v>14550</v>
      </c>
      <c r="D45" s="16">
        <f t="shared" si="4"/>
        <v>0</v>
      </c>
      <c r="E45" s="17">
        <f t="shared" si="5"/>
        <v>0</v>
      </c>
      <c r="F45" s="17">
        <f t="shared" si="6"/>
        <v>0</v>
      </c>
      <c r="G45" s="17">
        <f t="shared" si="7"/>
        <v>0</v>
      </c>
      <c r="H45" s="18">
        <f t="shared" si="24"/>
        <v>6250</v>
      </c>
      <c r="I45" s="32">
        <f t="shared" si="9"/>
        <v>8300</v>
      </c>
      <c r="J45" s="60">
        <f>K45+O45+P45</f>
        <v>4650</v>
      </c>
      <c r="K45" s="117">
        <v>0</v>
      </c>
      <c r="L45" s="117">
        <v>0</v>
      </c>
      <c r="M45" s="117">
        <v>0</v>
      </c>
      <c r="N45" s="117">
        <v>0</v>
      </c>
      <c r="O45" s="124">
        <v>1800</v>
      </c>
      <c r="P45" s="128">
        <v>2850</v>
      </c>
      <c r="Q45" s="33">
        <f t="shared" si="19"/>
        <v>300</v>
      </c>
      <c r="R45" s="62">
        <v>0</v>
      </c>
      <c r="S45" s="62">
        <v>0</v>
      </c>
      <c r="T45" s="62">
        <v>0</v>
      </c>
      <c r="U45" s="62">
        <v>0</v>
      </c>
      <c r="V45" s="136">
        <v>0</v>
      </c>
      <c r="W45" s="128">
        <v>300</v>
      </c>
      <c r="X45" s="34">
        <f t="shared" si="20"/>
        <v>7100</v>
      </c>
      <c r="Y45" s="62">
        <v>0</v>
      </c>
      <c r="Z45" s="62">
        <v>0</v>
      </c>
      <c r="AA45" s="62">
        <v>0</v>
      </c>
      <c r="AB45" s="62">
        <v>0</v>
      </c>
      <c r="AC45" s="63">
        <v>4450</v>
      </c>
      <c r="AD45" s="128">
        <v>2650</v>
      </c>
      <c r="AE45" s="34">
        <f t="shared" si="21"/>
        <v>300</v>
      </c>
      <c r="AF45" s="62">
        <v>0</v>
      </c>
      <c r="AG45" s="62">
        <v>0</v>
      </c>
      <c r="AH45" s="62">
        <v>0</v>
      </c>
      <c r="AI45" s="62">
        <v>0</v>
      </c>
      <c r="AJ45" s="65">
        <v>0</v>
      </c>
      <c r="AK45" s="128">
        <v>300</v>
      </c>
      <c r="AL45" s="34">
        <f t="shared" si="22"/>
        <v>2200</v>
      </c>
      <c r="AM45" s="62">
        <v>0</v>
      </c>
      <c r="AN45" s="62">
        <v>0</v>
      </c>
      <c r="AO45" s="62">
        <v>0</v>
      </c>
      <c r="AP45" s="62">
        <v>0</v>
      </c>
      <c r="AQ45" s="65">
        <v>0</v>
      </c>
      <c r="AR45" s="128">
        <v>2200</v>
      </c>
    </row>
    <row r="46" spans="1:44" ht="25.5">
      <c r="A46" s="19">
        <v>34</v>
      </c>
      <c r="B46" s="14" t="s">
        <v>52</v>
      </c>
      <c r="C46" s="15">
        <f t="shared" si="23"/>
        <v>12922.86</v>
      </c>
      <c r="D46" s="16">
        <f t="shared" si="4"/>
        <v>0</v>
      </c>
      <c r="E46" s="17">
        <f t="shared" si="5"/>
        <v>0</v>
      </c>
      <c r="F46" s="17">
        <f t="shared" si="6"/>
        <v>0</v>
      </c>
      <c r="G46" s="17">
        <f t="shared" si="7"/>
        <v>0</v>
      </c>
      <c r="H46" s="18">
        <f t="shared" si="24"/>
        <v>8633</v>
      </c>
      <c r="I46" s="32">
        <f t="shared" si="9"/>
        <v>4289.860000000001</v>
      </c>
      <c r="J46" s="60">
        <f>K46+O46+P46</f>
        <v>1403</v>
      </c>
      <c r="K46" s="117">
        <v>0</v>
      </c>
      <c r="L46" s="117">
        <v>0</v>
      </c>
      <c r="M46" s="117">
        <v>0</v>
      </c>
      <c r="N46" s="117">
        <v>0</v>
      </c>
      <c r="O46" s="124">
        <v>1403</v>
      </c>
      <c r="P46" s="128">
        <v>0</v>
      </c>
      <c r="Q46" s="33">
        <f t="shared" si="19"/>
        <v>571</v>
      </c>
      <c r="R46" s="62">
        <v>0</v>
      </c>
      <c r="S46" s="62">
        <v>0</v>
      </c>
      <c r="T46" s="62">
        <v>0</v>
      </c>
      <c r="U46" s="62">
        <v>0</v>
      </c>
      <c r="V46" s="135">
        <v>0</v>
      </c>
      <c r="W46" s="128">
        <v>571</v>
      </c>
      <c r="X46" s="34">
        <f t="shared" si="20"/>
        <v>1666.8600000000001</v>
      </c>
      <c r="Y46" s="62">
        <v>0</v>
      </c>
      <c r="Z46" s="62">
        <v>0</v>
      </c>
      <c r="AA46" s="62">
        <v>0</v>
      </c>
      <c r="AB46" s="62">
        <v>0</v>
      </c>
      <c r="AC46" s="63">
        <v>303</v>
      </c>
      <c r="AD46" s="128">
        <v>1363.8600000000001</v>
      </c>
      <c r="AE46" s="34">
        <f t="shared" si="21"/>
        <v>1017</v>
      </c>
      <c r="AF46" s="62">
        <v>0</v>
      </c>
      <c r="AG46" s="62">
        <v>0</v>
      </c>
      <c r="AH46" s="62">
        <v>0</v>
      </c>
      <c r="AI46" s="62">
        <v>0</v>
      </c>
      <c r="AJ46" s="63">
        <v>0</v>
      </c>
      <c r="AK46" s="128">
        <v>1017</v>
      </c>
      <c r="AL46" s="34">
        <f t="shared" si="22"/>
        <v>8265</v>
      </c>
      <c r="AM46" s="62">
        <v>0</v>
      </c>
      <c r="AN46" s="62">
        <v>0</v>
      </c>
      <c r="AO46" s="62">
        <v>0</v>
      </c>
      <c r="AP46" s="62">
        <v>0</v>
      </c>
      <c r="AQ46" s="63">
        <v>6927</v>
      </c>
      <c r="AR46" s="128">
        <v>1338</v>
      </c>
    </row>
    <row r="47" spans="1:44" ht="12.75">
      <c r="A47" s="19">
        <v>35</v>
      </c>
      <c r="B47" s="14" t="s">
        <v>39</v>
      </c>
      <c r="C47" s="15">
        <f t="shared" si="23"/>
        <v>6387</v>
      </c>
      <c r="D47" s="16">
        <f t="shared" si="4"/>
        <v>0</v>
      </c>
      <c r="E47" s="17">
        <f t="shared" si="5"/>
        <v>0</v>
      </c>
      <c r="F47" s="17">
        <f t="shared" si="6"/>
        <v>0</v>
      </c>
      <c r="G47" s="17">
        <f t="shared" si="7"/>
        <v>0</v>
      </c>
      <c r="H47" s="18">
        <f t="shared" si="24"/>
        <v>6387</v>
      </c>
      <c r="I47" s="32">
        <f t="shared" si="9"/>
        <v>0</v>
      </c>
      <c r="J47" s="60">
        <f>SUM(K47,O47,P47)</f>
        <v>0</v>
      </c>
      <c r="K47" s="117">
        <v>0</v>
      </c>
      <c r="L47" s="117">
        <v>0</v>
      </c>
      <c r="M47" s="117">
        <v>0</v>
      </c>
      <c r="N47" s="117">
        <v>0</v>
      </c>
      <c r="O47" s="124">
        <v>0</v>
      </c>
      <c r="P47" s="128">
        <v>0</v>
      </c>
      <c r="Q47" s="33">
        <f t="shared" si="19"/>
        <v>0</v>
      </c>
      <c r="R47" s="62">
        <v>0</v>
      </c>
      <c r="S47" s="62">
        <v>0</v>
      </c>
      <c r="T47" s="62">
        <v>0</v>
      </c>
      <c r="U47" s="62">
        <v>0</v>
      </c>
      <c r="V47" s="136">
        <v>0</v>
      </c>
      <c r="W47" s="128">
        <v>0</v>
      </c>
      <c r="X47" s="34">
        <f t="shared" si="20"/>
        <v>0</v>
      </c>
      <c r="Y47" s="62">
        <v>0</v>
      </c>
      <c r="Z47" s="62">
        <v>0</v>
      </c>
      <c r="AA47" s="62">
        <v>0</v>
      </c>
      <c r="AB47" s="62">
        <v>0</v>
      </c>
      <c r="AC47" s="63">
        <v>0</v>
      </c>
      <c r="AD47" s="128">
        <v>0</v>
      </c>
      <c r="AE47" s="34">
        <f t="shared" si="21"/>
        <v>0</v>
      </c>
      <c r="AF47" s="62">
        <v>0</v>
      </c>
      <c r="AG47" s="62">
        <v>0</v>
      </c>
      <c r="AH47" s="62">
        <v>0</v>
      </c>
      <c r="AI47" s="62">
        <v>0</v>
      </c>
      <c r="AJ47" s="65">
        <v>0</v>
      </c>
      <c r="AK47" s="128">
        <v>0</v>
      </c>
      <c r="AL47" s="34">
        <f t="shared" si="22"/>
        <v>6387</v>
      </c>
      <c r="AM47" s="62">
        <v>0</v>
      </c>
      <c r="AN47" s="62">
        <v>0</v>
      </c>
      <c r="AO47" s="62">
        <v>0</v>
      </c>
      <c r="AP47" s="62">
        <v>0</v>
      </c>
      <c r="AQ47" s="65">
        <v>6387</v>
      </c>
      <c r="AR47" s="128">
        <v>0</v>
      </c>
    </row>
    <row r="48" spans="1:44" ht="17.25" customHeight="1">
      <c r="A48" s="19">
        <v>36</v>
      </c>
      <c r="B48" s="14" t="s">
        <v>40</v>
      </c>
      <c r="C48" s="15">
        <f t="shared" si="23"/>
        <v>6728.860000000001</v>
      </c>
      <c r="D48" s="16">
        <f t="shared" si="4"/>
        <v>0</v>
      </c>
      <c r="E48" s="17">
        <f t="shared" si="5"/>
        <v>0</v>
      </c>
      <c r="F48" s="17">
        <f t="shared" si="6"/>
        <v>0</v>
      </c>
      <c r="G48" s="17">
        <f t="shared" si="7"/>
        <v>0</v>
      </c>
      <c r="H48" s="18">
        <f t="shared" si="24"/>
        <v>2505</v>
      </c>
      <c r="I48" s="32">
        <f t="shared" si="9"/>
        <v>4223.860000000001</v>
      </c>
      <c r="J48" s="60">
        <f aca="true" t="shared" si="25" ref="J48:J53">K48+O48+P48</f>
        <v>1403</v>
      </c>
      <c r="K48" s="117">
        <v>0</v>
      </c>
      <c r="L48" s="117">
        <v>0</v>
      </c>
      <c r="M48" s="117">
        <v>0</v>
      </c>
      <c r="N48" s="117">
        <v>0</v>
      </c>
      <c r="O48" s="124">
        <v>1403</v>
      </c>
      <c r="P48" s="128">
        <v>0</v>
      </c>
      <c r="Q48" s="33">
        <f t="shared" si="19"/>
        <v>571</v>
      </c>
      <c r="R48" s="62">
        <v>0</v>
      </c>
      <c r="S48" s="62">
        <v>0</v>
      </c>
      <c r="T48" s="62">
        <v>0</v>
      </c>
      <c r="U48" s="62">
        <v>0</v>
      </c>
      <c r="V48" s="136">
        <v>0</v>
      </c>
      <c r="W48" s="128">
        <v>571</v>
      </c>
      <c r="X48" s="34">
        <f t="shared" si="20"/>
        <v>1925.8600000000001</v>
      </c>
      <c r="Y48" s="62">
        <v>0</v>
      </c>
      <c r="Z48" s="62">
        <v>0</v>
      </c>
      <c r="AA48" s="62">
        <v>0</v>
      </c>
      <c r="AB48" s="62">
        <v>0</v>
      </c>
      <c r="AC48" s="63">
        <v>562</v>
      </c>
      <c r="AD48" s="128">
        <v>1363.8600000000001</v>
      </c>
      <c r="AE48" s="34">
        <f t="shared" si="21"/>
        <v>951</v>
      </c>
      <c r="AF48" s="62">
        <v>0</v>
      </c>
      <c r="AG48" s="62">
        <v>0</v>
      </c>
      <c r="AH48" s="62">
        <v>0</v>
      </c>
      <c r="AI48" s="62">
        <v>0</v>
      </c>
      <c r="AJ48" s="65">
        <v>0</v>
      </c>
      <c r="AK48" s="128">
        <v>951</v>
      </c>
      <c r="AL48" s="34">
        <f t="shared" si="22"/>
        <v>1878</v>
      </c>
      <c r="AM48" s="62">
        <v>0</v>
      </c>
      <c r="AN48" s="62">
        <v>0</v>
      </c>
      <c r="AO48" s="62">
        <v>0</v>
      </c>
      <c r="AP48" s="62">
        <v>0</v>
      </c>
      <c r="AQ48" s="65">
        <v>540</v>
      </c>
      <c r="AR48" s="128">
        <v>1338</v>
      </c>
    </row>
    <row r="49" spans="1:44" ht="13.5" thickBot="1">
      <c r="A49" s="21">
        <v>37</v>
      </c>
      <c r="B49" s="14" t="s">
        <v>42</v>
      </c>
      <c r="C49" s="15">
        <f t="shared" si="23"/>
        <v>66</v>
      </c>
      <c r="D49" s="16">
        <f t="shared" si="4"/>
        <v>0</v>
      </c>
      <c r="E49" s="17">
        <f t="shared" si="5"/>
        <v>0</v>
      </c>
      <c r="F49" s="17">
        <f t="shared" si="6"/>
        <v>0</v>
      </c>
      <c r="G49" s="17">
        <f t="shared" si="7"/>
        <v>0</v>
      </c>
      <c r="H49" s="18">
        <f t="shared" si="24"/>
        <v>0</v>
      </c>
      <c r="I49" s="32">
        <f t="shared" si="9"/>
        <v>66</v>
      </c>
      <c r="J49" s="60">
        <f t="shared" si="25"/>
        <v>0</v>
      </c>
      <c r="K49" s="117">
        <v>0</v>
      </c>
      <c r="L49" s="117">
        <v>0</v>
      </c>
      <c r="M49" s="117">
        <v>0</v>
      </c>
      <c r="N49" s="117">
        <v>0</v>
      </c>
      <c r="O49" s="124">
        <v>0</v>
      </c>
      <c r="P49" s="128">
        <v>0</v>
      </c>
      <c r="Q49" s="33">
        <f t="shared" si="19"/>
        <v>0</v>
      </c>
      <c r="R49" s="62">
        <v>0</v>
      </c>
      <c r="S49" s="62">
        <v>0</v>
      </c>
      <c r="T49" s="62">
        <v>0</v>
      </c>
      <c r="U49" s="62">
        <v>0</v>
      </c>
      <c r="V49" s="137">
        <v>0</v>
      </c>
      <c r="W49" s="128">
        <v>0</v>
      </c>
      <c r="X49" s="34">
        <f t="shared" si="20"/>
        <v>0</v>
      </c>
      <c r="Y49" s="62">
        <v>0</v>
      </c>
      <c r="Z49" s="62">
        <v>0</v>
      </c>
      <c r="AA49" s="62">
        <v>0</v>
      </c>
      <c r="AB49" s="62">
        <v>0</v>
      </c>
      <c r="AC49" s="63">
        <v>0</v>
      </c>
      <c r="AD49" s="128">
        <v>0</v>
      </c>
      <c r="AE49" s="34">
        <f t="shared" si="21"/>
        <v>66</v>
      </c>
      <c r="AF49" s="62">
        <v>0</v>
      </c>
      <c r="AG49" s="62">
        <v>0</v>
      </c>
      <c r="AH49" s="62">
        <v>0</v>
      </c>
      <c r="AI49" s="62">
        <v>0</v>
      </c>
      <c r="AJ49" s="65">
        <v>0</v>
      </c>
      <c r="AK49" s="128">
        <v>66</v>
      </c>
      <c r="AL49" s="34">
        <f t="shared" si="22"/>
        <v>0</v>
      </c>
      <c r="AM49" s="62">
        <v>0</v>
      </c>
      <c r="AN49" s="62">
        <v>0</v>
      </c>
      <c r="AO49" s="62">
        <v>0</v>
      </c>
      <c r="AP49" s="62">
        <v>0</v>
      </c>
      <c r="AQ49" s="65">
        <v>0</v>
      </c>
      <c r="AR49" s="128">
        <v>0</v>
      </c>
    </row>
    <row r="50" spans="1:44" s="53" customFormat="1" ht="13.5" thickBot="1">
      <c r="A50" s="49"/>
      <c r="B50" s="50" t="s">
        <v>53</v>
      </c>
      <c r="C50" s="51"/>
      <c r="D50" s="52"/>
      <c r="E50" s="52"/>
      <c r="F50" s="52"/>
      <c r="G50" s="52"/>
      <c r="H50" s="52"/>
      <c r="I50" s="52"/>
      <c r="J50" s="132"/>
      <c r="K50" s="61">
        <v>0</v>
      </c>
      <c r="L50" s="61">
        <v>0</v>
      </c>
      <c r="M50" s="61">
        <v>0</v>
      </c>
      <c r="N50" s="61">
        <v>0</v>
      </c>
      <c r="O50" s="125">
        <v>0</v>
      </c>
      <c r="P50" s="125">
        <v>0</v>
      </c>
      <c r="Q50" s="51"/>
      <c r="R50" s="66">
        <v>0</v>
      </c>
      <c r="S50" s="66">
        <v>0</v>
      </c>
      <c r="T50" s="66">
        <v>0</v>
      </c>
      <c r="U50" s="66">
        <v>0</v>
      </c>
      <c r="V50" s="138"/>
      <c r="W50" s="125">
        <v>0</v>
      </c>
      <c r="X50" s="55"/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125">
        <v>0</v>
      </c>
      <c r="AE50" s="55"/>
      <c r="AF50" s="66">
        <v>0</v>
      </c>
      <c r="AG50" s="66">
        <v>0</v>
      </c>
      <c r="AH50" s="66">
        <v>0</v>
      </c>
      <c r="AI50" s="66">
        <v>0</v>
      </c>
      <c r="AJ50" s="67"/>
      <c r="AK50" s="125">
        <v>0</v>
      </c>
      <c r="AL50" s="55"/>
      <c r="AM50" s="66">
        <v>0</v>
      </c>
      <c r="AN50" s="66">
        <v>0</v>
      </c>
      <c r="AO50" s="66">
        <v>0</v>
      </c>
      <c r="AP50" s="66">
        <v>0</v>
      </c>
      <c r="AQ50" s="67"/>
      <c r="AR50" s="125">
        <v>0</v>
      </c>
    </row>
    <row r="51" spans="1:44" ht="12.75">
      <c r="A51" s="22">
        <v>38</v>
      </c>
      <c r="B51" s="14" t="s">
        <v>54</v>
      </c>
      <c r="C51" s="15">
        <f>J51+Q51+X51+AE51+AL51</f>
        <v>1</v>
      </c>
      <c r="D51" s="16">
        <f t="shared" si="4"/>
        <v>0</v>
      </c>
      <c r="E51" s="17">
        <f t="shared" si="5"/>
        <v>0</v>
      </c>
      <c r="F51" s="17">
        <f t="shared" si="6"/>
        <v>0</v>
      </c>
      <c r="G51" s="17">
        <f t="shared" si="7"/>
        <v>0</v>
      </c>
      <c r="H51" s="18">
        <f aca="true" t="shared" si="26" ref="H51:H57">O51+V51+AC51+AJ51+AQ51</f>
        <v>0</v>
      </c>
      <c r="I51" s="32">
        <f t="shared" si="9"/>
        <v>1</v>
      </c>
      <c r="J51" s="60">
        <f t="shared" si="25"/>
        <v>1</v>
      </c>
      <c r="K51" s="117">
        <v>0</v>
      </c>
      <c r="L51" s="117">
        <v>0</v>
      </c>
      <c r="M51" s="117">
        <v>0</v>
      </c>
      <c r="N51" s="117">
        <v>0</v>
      </c>
      <c r="O51" s="124">
        <v>0</v>
      </c>
      <c r="P51" s="128">
        <v>1</v>
      </c>
      <c r="Q51" s="34">
        <f aca="true" t="shared" si="27" ref="Q51:Q57">R51+V51+W51</f>
        <v>0</v>
      </c>
      <c r="R51" s="62">
        <v>0</v>
      </c>
      <c r="S51" s="62">
        <v>0</v>
      </c>
      <c r="T51" s="62">
        <v>0</v>
      </c>
      <c r="U51" s="62">
        <v>0</v>
      </c>
      <c r="V51" s="136">
        <v>0</v>
      </c>
      <c r="W51" s="128">
        <v>0</v>
      </c>
      <c r="X51" s="34">
        <f aca="true" t="shared" si="28" ref="X51:X57">Y51+AC51+AD51</f>
        <v>0</v>
      </c>
      <c r="Y51" s="62">
        <v>0</v>
      </c>
      <c r="Z51" s="62">
        <v>0</v>
      </c>
      <c r="AA51" s="62">
        <v>0</v>
      </c>
      <c r="AB51" s="62">
        <v>0</v>
      </c>
      <c r="AC51" s="63">
        <v>0</v>
      </c>
      <c r="AD51" s="128">
        <v>0</v>
      </c>
      <c r="AE51" s="34">
        <f aca="true" t="shared" si="29" ref="AE51:AE57">AF51+AJ51+AK51</f>
        <v>0</v>
      </c>
      <c r="AF51" s="62">
        <v>0</v>
      </c>
      <c r="AG51" s="62">
        <v>0</v>
      </c>
      <c r="AH51" s="62">
        <v>0</v>
      </c>
      <c r="AI51" s="62">
        <v>0</v>
      </c>
      <c r="AJ51" s="65">
        <v>0</v>
      </c>
      <c r="AK51" s="128">
        <v>0</v>
      </c>
      <c r="AL51" s="34">
        <f aca="true" t="shared" si="30" ref="AL51:AL57">AM51+AQ51+AR51</f>
        <v>0</v>
      </c>
      <c r="AM51" s="62">
        <v>0</v>
      </c>
      <c r="AN51" s="62">
        <v>0</v>
      </c>
      <c r="AO51" s="62">
        <v>0</v>
      </c>
      <c r="AP51" s="62">
        <v>0</v>
      </c>
      <c r="AQ51" s="65">
        <v>0</v>
      </c>
      <c r="AR51" s="128">
        <v>0</v>
      </c>
    </row>
    <row r="52" spans="1:44" ht="12.75">
      <c r="A52" s="19">
        <v>39</v>
      </c>
      <c r="B52" s="14" t="s">
        <v>55</v>
      </c>
      <c r="C52" s="15">
        <f aca="true" t="shared" si="31" ref="C52:C57">J52+Q52+X52+AE52+AL52</f>
        <v>3</v>
      </c>
      <c r="D52" s="16">
        <f t="shared" si="4"/>
        <v>0</v>
      </c>
      <c r="E52" s="17">
        <f t="shared" si="5"/>
        <v>0</v>
      </c>
      <c r="F52" s="17">
        <f t="shared" si="6"/>
        <v>0</v>
      </c>
      <c r="G52" s="17">
        <f t="shared" si="7"/>
        <v>0</v>
      </c>
      <c r="H52" s="18">
        <f t="shared" si="26"/>
        <v>2</v>
      </c>
      <c r="I52" s="32">
        <f t="shared" si="9"/>
        <v>1</v>
      </c>
      <c r="J52" s="60">
        <f t="shared" si="25"/>
        <v>0</v>
      </c>
      <c r="K52" s="117">
        <v>0</v>
      </c>
      <c r="L52" s="117">
        <v>0</v>
      </c>
      <c r="M52" s="117">
        <v>0</v>
      </c>
      <c r="N52" s="117">
        <v>0</v>
      </c>
      <c r="O52" s="124">
        <v>0</v>
      </c>
      <c r="P52" s="128">
        <v>0</v>
      </c>
      <c r="Q52" s="34">
        <f t="shared" si="27"/>
        <v>0</v>
      </c>
      <c r="R52" s="62">
        <v>0</v>
      </c>
      <c r="S52" s="62">
        <v>0</v>
      </c>
      <c r="T52" s="62">
        <v>0</v>
      </c>
      <c r="U52" s="62">
        <v>0</v>
      </c>
      <c r="V52" s="136">
        <v>0</v>
      </c>
      <c r="W52" s="128">
        <v>0</v>
      </c>
      <c r="X52" s="34">
        <f t="shared" si="28"/>
        <v>2</v>
      </c>
      <c r="Y52" s="62">
        <v>0</v>
      </c>
      <c r="Z52" s="62">
        <v>0</v>
      </c>
      <c r="AA52" s="62">
        <v>0</v>
      </c>
      <c r="AB52" s="62">
        <v>0</v>
      </c>
      <c r="AC52" s="63">
        <v>1</v>
      </c>
      <c r="AD52" s="128">
        <v>1</v>
      </c>
      <c r="AE52" s="34">
        <f t="shared" si="29"/>
        <v>0</v>
      </c>
      <c r="AF52" s="62">
        <v>0</v>
      </c>
      <c r="AG52" s="62">
        <v>0</v>
      </c>
      <c r="AH52" s="62">
        <v>0</v>
      </c>
      <c r="AI52" s="62">
        <v>0</v>
      </c>
      <c r="AJ52" s="65">
        <v>0</v>
      </c>
      <c r="AK52" s="128">
        <v>0</v>
      </c>
      <c r="AL52" s="34">
        <f t="shared" si="30"/>
        <v>1</v>
      </c>
      <c r="AM52" s="62">
        <v>0</v>
      </c>
      <c r="AN52" s="62">
        <v>0</v>
      </c>
      <c r="AO52" s="62">
        <v>0</v>
      </c>
      <c r="AP52" s="62">
        <v>0</v>
      </c>
      <c r="AQ52" s="65">
        <v>1</v>
      </c>
      <c r="AR52" s="128">
        <v>0</v>
      </c>
    </row>
    <row r="53" spans="1:44" ht="25.5">
      <c r="A53" s="19">
        <v>40</v>
      </c>
      <c r="B53" s="14" t="s">
        <v>56</v>
      </c>
      <c r="C53" s="15">
        <f t="shared" si="31"/>
        <v>4000</v>
      </c>
      <c r="D53" s="16">
        <f t="shared" si="4"/>
        <v>0</v>
      </c>
      <c r="E53" s="17">
        <f t="shared" si="5"/>
        <v>0</v>
      </c>
      <c r="F53" s="17">
        <f t="shared" si="6"/>
        <v>0</v>
      </c>
      <c r="G53" s="17">
        <f t="shared" si="7"/>
        <v>0</v>
      </c>
      <c r="H53" s="18">
        <f t="shared" si="26"/>
        <v>4000</v>
      </c>
      <c r="I53" s="32">
        <f t="shared" si="9"/>
        <v>0</v>
      </c>
      <c r="J53" s="60">
        <f t="shared" si="25"/>
        <v>0</v>
      </c>
      <c r="K53" s="117">
        <v>0</v>
      </c>
      <c r="L53" s="117">
        <v>0</v>
      </c>
      <c r="M53" s="117">
        <v>0</v>
      </c>
      <c r="N53" s="117">
        <v>0</v>
      </c>
      <c r="O53" s="124">
        <v>0</v>
      </c>
      <c r="P53" s="128">
        <v>0</v>
      </c>
      <c r="Q53" s="34">
        <f t="shared" si="27"/>
        <v>0</v>
      </c>
      <c r="R53" s="62">
        <v>0</v>
      </c>
      <c r="S53" s="62">
        <v>0</v>
      </c>
      <c r="T53" s="62">
        <v>0</v>
      </c>
      <c r="U53" s="62">
        <v>0</v>
      </c>
      <c r="V53" s="136">
        <v>0</v>
      </c>
      <c r="W53" s="128">
        <v>0</v>
      </c>
      <c r="X53" s="34">
        <f t="shared" si="28"/>
        <v>2000</v>
      </c>
      <c r="Y53" s="62">
        <v>0</v>
      </c>
      <c r="Z53" s="62">
        <v>0</v>
      </c>
      <c r="AA53" s="62">
        <v>0</v>
      </c>
      <c r="AB53" s="62">
        <v>0</v>
      </c>
      <c r="AC53" s="63">
        <v>2000</v>
      </c>
      <c r="AD53" s="128">
        <v>0</v>
      </c>
      <c r="AE53" s="34">
        <f t="shared" si="29"/>
        <v>0</v>
      </c>
      <c r="AF53" s="62">
        <v>0</v>
      </c>
      <c r="AG53" s="62">
        <v>0</v>
      </c>
      <c r="AH53" s="62">
        <v>0</v>
      </c>
      <c r="AI53" s="62">
        <v>0</v>
      </c>
      <c r="AJ53" s="65">
        <v>0</v>
      </c>
      <c r="AK53" s="128">
        <v>0</v>
      </c>
      <c r="AL53" s="34">
        <f t="shared" si="30"/>
        <v>2000</v>
      </c>
      <c r="AM53" s="62">
        <v>0</v>
      </c>
      <c r="AN53" s="62">
        <v>0</v>
      </c>
      <c r="AO53" s="62">
        <v>0</v>
      </c>
      <c r="AP53" s="62">
        <v>0</v>
      </c>
      <c r="AQ53" s="65">
        <v>2000</v>
      </c>
      <c r="AR53" s="128">
        <v>0</v>
      </c>
    </row>
    <row r="54" spans="1:44" ht="25.5">
      <c r="A54" s="19">
        <v>41</v>
      </c>
      <c r="B54" s="14" t="s">
        <v>57</v>
      </c>
      <c r="C54" s="15">
        <f t="shared" si="31"/>
        <v>2000</v>
      </c>
      <c r="D54" s="16">
        <f t="shared" si="4"/>
        <v>0</v>
      </c>
      <c r="E54" s="17">
        <f t="shared" si="5"/>
        <v>0</v>
      </c>
      <c r="F54" s="17">
        <f t="shared" si="6"/>
        <v>0</v>
      </c>
      <c r="G54" s="17">
        <f t="shared" si="7"/>
        <v>0</v>
      </c>
      <c r="H54" s="18">
        <f t="shared" si="26"/>
        <v>2000</v>
      </c>
      <c r="I54" s="32">
        <f t="shared" si="9"/>
        <v>0</v>
      </c>
      <c r="J54" s="60">
        <f>SUM(K54,O54,P54)</f>
        <v>0</v>
      </c>
      <c r="K54" s="117">
        <v>0</v>
      </c>
      <c r="L54" s="117">
        <v>0</v>
      </c>
      <c r="M54" s="117">
        <v>0</v>
      </c>
      <c r="N54" s="117">
        <v>0</v>
      </c>
      <c r="O54" s="124">
        <v>0</v>
      </c>
      <c r="P54" s="128">
        <v>0</v>
      </c>
      <c r="Q54" s="34">
        <f t="shared" si="27"/>
        <v>0</v>
      </c>
      <c r="R54" s="62">
        <v>0</v>
      </c>
      <c r="S54" s="62">
        <v>0</v>
      </c>
      <c r="T54" s="62">
        <v>0</v>
      </c>
      <c r="U54" s="62">
        <v>0</v>
      </c>
      <c r="V54" s="136">
        <v>0</v>
      </c>
      <c r="W54" s="128">
        <v>0</v>
      </c>
      <c r="X54" s="34">
        <f t="shared" si="28"/>
        <v>2000</v>
      </c>
      <c r="Y54" s="62">
        <v>0</v>
      </c>
      <c r="Z54" s="62">
        <v>0</v>
      </c>
      <c r="AA54" s="62">
        <v>0</v>
      </c>
      <c r="AB54" s="62">
        <v>0</v>
      </c>
      <c r="AC54" s="63">
        <v>2000</v>
      </c>
      <c r="AD54" s="128">
        <v>0</v>
      </c>
      <c r="AE54" s="34">
        <f t="shared" si="29"/>
        <v>0</v>
      </c>
      <c r="AF54" s="62">
        <v>0</v>
      </c>
      <c r="AG54" s="62">
        <v>0</v>
      </c>
      <c r="AH54" s="62">
        <v>0</v>
      </c>
      <c r="AI54" s="62">
        <v>0</v>
      </c>
      <c r="AJ54" s="65">
        <v>0</v>
      </c>
      <c r="AK54" s="128">
        <v>0</v>
      </c>
      <c r="AL54" s="34">
        <f t="shared" si="30"/>
        <v>0</v>
      </c>
      <c r="AM54" s="62">
        <v>0</v>
      </c>
      <c r="AN54" s="62">
        <v>0</v>
      </c>
      <c r="AO54" s="62">
        <v>0</v>
      </c>
      <c r="AP54" s="62">
        <v>0</v>
      </c>
      <c r="AQ54" s="65">
        <v>0</v>
      </c>
      <c r="AR54" s="128">
        <v>0</v>
      </c>
    </row>
    <row r="55" spans="1:44" s="3" customFormat="1" ht="25.5">
      <c r="A55" s="19">
        <v>42</v>
      </c>
      <c r="B55" s="25" t="s">
        <v>58</v>
      </c>
      <c r="C55" s="15">
        <f t="shared" si="31"/>
        <v>8456</v>
      </c>
      <c r="D55" s="16">
        <f t="shared" si="4"/>
        <v>0</v>
      </c>
      <c r="E55" s="17">
        <f t="shared" si="5"/>
        <v>0</v>
      </c>
      <c r="F55" s="17">
        <f t="shared" si="6"/>
        <v>0</v>
      </c>
      <c r="G55" s="17">
        <f t="shared" si="7"/>
        <v>0</v>
      </c>
      <c r="H55" s="18">
        <f t="shared" si="26"/>
        <v>195</v>
      </c>
      <c r="I55" s="32">
        <f t="shared" si="9"/>
        <v>8261</v>
      </c>
      <c r="J55" s="60">
        <f>K55+O55+P55</f>
        <v>4364</v>
      </c>
      <c r="K55" s="117">
        <v>0</v>
      </c>
      <c r="L55" s="117">
        <v>0</v>
      </c>
      <c r="M55" s="117">
        <v>0</v>
      </c>
      <c r="N55" s="117">
        <v>0</v>
      </c>
      <c r="O55" s="124">
        <v>0</v>
      </c>
      <c r="P55" s="128">
        <v>4364</v>
      </c>
      <c r="Q55" s="34">
        <f t="shared" si="27"/>
        <v>0</v>
      </c>
      <c r="R55" s="62">
        <v>0</v>
      </c>
      <c r="S55" s="62">
        <v>0</v>
      </c>
      <c r="T55" s="62">
        <v>0</v>
      </c>
      <c r="U55" s="62">
        <v>0</v>
      </c>
      <c r="V55" s="135">
        <v>0</v>
      </c>
      <c r="W55" s="128">
        <v>0</v>
      </c>
      <c r="X55" s="34">
        <f t="shared" si="28"/>
        <v>4092</v>
      </c>
      <c r="Y55" s="62">
        <v>0</v>
      </c>
      <c r="Z55" s="62">
        <v>0</v>
      </c>
      <c r="AA55" s="62">
        <v>0</v>
      </c>
      <c r="AB55" s="62">
        <v>0</v>
      </c>
      <c r="AC55" s="63">
        <v>195</v>
      </c>
      <c r="AD55" s="128">
        <v>3897</v>
      </c>
      <c r="AE55" s="34">
        <f t="shared" si="29"/>
        <v>0</v>
      </c>
      <c r="AF55" s="62">
        <v>0</v>
      </c>
      <c r="AG55" s="62">
        <v>0</v>
      </c>
      <c r="AH55" s="62">
        <v>0</v>
      </c>
      <c r="AI55" s="62">
        <v>0</v>
      </c>
      <c r="AJ55" s="63">
        <v>0</v>
      </c>
      <c r="AK55" s="128">
        <v>0</v>
      </c>
      <c r="AL55" s="34">
        <f t="shared" si="30"/>
        <v>0</v>
      </c>
      <c r="AM55" s="62">
        <v>0</v>
      </c>
      <c r="AN55" s="62">
        <v>0</v>
      </c>
      <c r="AO55" s="62">
        <v>0</v>
      </c>
      <c r="AP55" s="62">
        <v>0</v>
      </c>
      <c r="AQ55" s="63">
        <v>0</v>
      </c>
      <c r="AR55" s="128">
        <v>0</v>
      </c>
    </row>
    <row r="56" spans="1:44" s="3" customFormat="1" ht="12.75">
      <c r="A56" s="19">
        <v>43</v>
      </c>
      <c r="B56" s="25" t="s">
        <v>39</v>
      </c>
      <c r="C56" s="15">
        <f t="shared" si="31"/>
        <v>4364</v>
      </c>
      <c r="D56" s="16">
        <f t="shared" si="4"/>
        <v>0</v>
      </c>
      <c r="E56" s="17">
        <f t="shared" si="5"/>
        <v>0</v>
      </c>
      <c r="F56" s="17">
        <f t="shared" si="6"/>
        <v>0</v>
      </c>
      <c r="G56" s="17">
        <f t="shared" si="7"/>
        <v>0</v>
      </c>
      <c r="H56" s="18">
        <f t="shared" si="26"/>
        <v>0</v>
      </c>
      <c r="I56" s="32">
        <f t="shared" si="9"/>
        <v>4364</v>
      </c>
      <c r="J56" s="60">
        <f>K56+O56+P56</f>
        <v>4364</v>
      </c>
      <c r="K56" s="117">
        <v>0</v>
      </c>
      <c r="L56" s="117">
        <v>0</v>
      </c>
      <c r="M56" s="117">
        <v>0</v>
      </c>
      <c r="N56" s="117">
        <v>0</v>
      </c>
      <c r="O56" s="124">
        <v>0</v>
      </c>
      <c r="P56" s="128">
        <v>4364</v>
      </c>
      <c r="Q56" s="34">
        <f t="shared" si="27"/>
        <v>0</v>
      </c>
      <c r="R56" s="62">
        <v>0</v>
      </c>
      <c r="S56" s="62">
        <v>0</v>
      </c>
      <c r="T56" s="62">
        <v>0</v>
      </c>
      <c r="U56" s="62">
        <v>0</v>
      </c>
      <c r="V56" s="136">
        <v>0</v>
      </c>
      <c r="W56" s="128">
        <v>0</v>
      </c>
      <c r="X56" s="34">
        <f t="shared" si="28"/>
        <v>0</v>
      </c>
      <c r="Y56" s="62">
        <v>0</v>
      </c>
      <c r="Z56" s="62">
        <v>0</v>
      </c>
      <c r="AA56" s="62">
        <v>0</v>
      </c>
      <c r="AB56" s="62">
        <v>0</v>
      </c>
      <c r="AC56" s="63">
        <v>0</v>
      </c>
      <c r="AD56" s="128">
        <v>0</v>
      </c>
      <c r="AE56" s="34">
        <f t="shared" si="29"/>
        <v>0</v>
      </c>
      <c r="AF56" s="62">
        <v>0</v>
      </c>
      <c r="AG56" s="62">
        <v>0</v>
      </c>
      <c r="AH56" s="62">
        <v>0</v>
      </c>
      <c r="AI56" s="62">
        <v>0</v>
      </c>
      <c r="AJ56" s="65">
        <v>0</v>
      </c>
      <c r="AK56" s="128">
        <v>0</v>
      </c>
      <c r="AL56" s="34">
        <f t="shared" si="30"/>
        <v>0</v>
      </c>
      <c r="AM56" s="62">
        <v>0</v>
      </c>
      <c r="AN56" s="62">
        <v>0</v>
      </c>
      <c r="AO56" s="62">
        <v>0</v>
      </c>
      <c r="AP56" s="62">
        <v>0</v>
      </c>
      <c r="AQ56" s="65">
        <v>0</v>
      </c>
      <c r="AR56" s="128">
        <v>0</v>
      </c>
    </row>
    <row r="57" spans="1:44" ht="13.5" thickBot="1">
      <c r="A57" s="21">
        <v>44</v>
      </c>
      <c r="B57" s="14" t="s">
        <v>40</v>
      </c>
      <c r="C57" s="15">
        <f t="shared" si="31"/>
        <v>4092</v>
      </c>
      <c r="D57" s="16">
        <f t="shared" si="4"/>
        <v>0</v>
      </c>
      <c r="E57" s="17">
        <f t="shared" si="5"/>
        <v>0</v>
      </c>
      <c r="F57" s="17">
        <f t="shared" si="6"/>
        <v>0</v>
      </c>
      <c r="G57" s="17">
        <f t="shared" si="7"/>
        <v>0</v>
      </c>
      <c r="H57" s="18">
        <f t="shared" si="26"/>
        <v>195</v>
      </c>
      <c r="I57" s="32">
        <f t="shared" si="9"/>
        <v>3897</v>
      </c>
      <c r="J57" s="60">
        <f>K57+O57+P57</f>
        <v>0</v>
      </c>
      <c r="K57" s="117">
        <v>0</v>
      </c>
      <c r="L57" s="117">
        <v>0</v>
      </c>
      <c r="M57" s="117">
        <v>0</v>
      </c>
      <c r="N57" s="117">
        <v>0</v>
      </c>
      <c r="O57" s="124">
        <v>0</v>
      </c>
      <c r="P57" s="128">
        <v>0</v>
      </c>
      <c r="Q57" s="34">
        <f t="shared" si="27"/>
        <v>0</v>
      </c>
      <c r="R57" s="62">
        <v>0</v>
      </c>
      <c r="S57" s="62">
        <v>0</v>
      </c>
      <c r="T57" s="62">
        <v>0</v>
      </c>
      <c r="U57" s="62">
        <v>0</v>
      </c>
      <c r="V57" s="137">
        <v>0</v>
      </c>
      <c r="W57" s="128">
        <v>0</v>
      </c>
      <c r="X57" s="34">
        <f t="shared" si="28"/>
        <v>4092</v>
      </c>
      <c r="Y57" s="62">
        <v>0</v>
      </c>
      <c r="Z57" s="62">
        <v>0</v>
      </c>
      <c r="AA57" s="62">
        <v>0</v>
      </c>
      <c r="AB57" s="62">
        <v>0</v>
      </c>
      <c r="AC57" s="63">
        <v>195</v>
      </c>
      <c r="AD57" s="128">
        <v>3897</v>
      </c>
      <c r="AE57" s="34">
        <f t="shared" si="29"/>
        <v>0</v>
      </c>
      <c r="AF57" s="62">
        <v>0</v>
      </c>
      <c r="AG57" s="62">
        <v>0</v>
      </c>
      <c r="AH57" s="62">
        <v>0</v>
      </c>
      <c r="AI57" s="62">
        <v>0</v>
      </c>
      <c r="AJ57" s="65">
        <v>0</v>
      </c>
      <c r="AK57" s="128">
        <v>0</v>
      </c>
      <c r="AL57" s="34">
        <f t="shared" si="30"/>
        <v>0</v>
      </c>
      <c r="AM57" s="62">
        <v>0</v>
      </c>
      <c r="AN57" s="62">
        <v>0</v>
      </c>
      <c r="AO57" s="62">
        <v>0</v>
      </c>
      <c r="AP57" s="62">
        <v>0</v>
      </c>
      <c r="AQ57" s="65">
        <v>0</v>
      </c>
      <c r="AR57" s="128">
        <v>0</v>
      </c>
    </row>
    <row r="58" spans="1:44" s="53" customFormat="1" ht="12.75" customHeight="1" thickBot="1">
      <c r="A58" s="49"/>
      <c r="B58" s="188" t="s">
        <v>59</v>
      </c>
      <c r="C58" s="189"/>
      <c r="D58" s="114"/>
      <c r="E58" s="114"/>
      <c r="F58" s="114"/>
      <c r="G58" s="114"/>
      <c r="H58" s="114"/>
      <c r="I58" s="52"/>
      <c r="J58" s="132"/>
      <c r="K58" s="61">
        <v>0</v>
      </c>
      <c r="L58" s="61">
        <v>0</v>
      </c>
      <c r="M58" s="61">
        <v>0</v>
      </c>
      <c r="N58" s="61">
        <v>0</v>
      </c>
      <c r="O58" s="125">
        <v>0</v>
      </c>
      <c r="P58" s="125">
        <v>0</v>
      </c>
      <c r="Q58" s="51"/>
      <c r="R58" s="66">
        <v>0</v>
      </c>
      <c r="S58" s="66">
        <v>0</v>
      </c>
      <c r="T58" s="66">
        <v>0</v>
      </c>
      <c r="U58" s="66">
        <v>0</v>
      </c>
      <c r="V58" s="138"/>
      <c r="W58" s="125">
        <v>0</v>
      </c>
      <c r="X58" s="55"/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125">
        <v>0</v>
      </c>
      <c r="AE58" s="55"/>
      <c r="AF58" s="66">
        <v>0</v>
      </c>
      <c r="AG58" s="66">
        <v>0</v>
      </c>
      <c r="AH58" s="66">
        <v>0</v>
      </c>
      <c r="AI58" s="66">
        <v>0</v>
      </c>
      <c r="AJ58" s="67"/>
      <c r="AK58" s="125">
        <v>0</v>
      </c>
      <c r="AL58" s="55"/>
      <c r="AM58" s="66">
        <v>0</v>
      </c>
      <c r="AN58" s="66">
        <v>0</v>
      </c>
      <c r="AO58" s="66">
        <v>0</v>
      </c>
      <c r="AP58" s="66">
        <v>0</v>
      </c>
      <c r="AQ58" s="67"/>
      <c r="AR58" s="125">
        <v>0</v>
      </c>
    </row>
    <row r="59" spans="1:44" ht="25.5">
      <c r="A59" s="22">
        <v>45</v>
      </c>
      <c r="B59" s="14" t="s">
        <v>60</v>
      </c>
      <c r="C59" s="26">
        <f aca="true" t="shared" si="32" ref="C59:H59">J59+Q59+X59+AE59+AL59</f>
        <v>8</v>
      </c>
      <c r="D59" s="27">
        <f t="shared" si="32"/>
        <v>4</v>
      </c>
      <c r="E59" s="28">
        <f t="shared" si="32"/>
        <v>0</v>
      </c>
      <c r="F59" s="28">
        <f t="shared" si="32"/>
        <v>3</v>
      </c>
      <c r="G59" s="28">
        <f t="shared" si="32"/>
        <v>1</v>
      </c>
      <c r="H59" s="29">
        <f t="shared" si="32"/>
        <v>4</v>
      </c>
      <c r="I59" s="32">
        <f t="shared" si="9"/>
        <v>0</v>
      </c>
      <c r="J59" s="60">
        <f>SUM(K59,O59,P59)</f>
        <v>2</v>
      </c>
      <c r="K59" s="117">
        <v>1</v>
      </c>
      <c r="L59" s="117">
        <v>0</v>
      </c>
      <c r="M59" s="117">
        <v>1</v>
      </c>
      <c r="N59" s="117">
        <v>0</v>
      </c>
      <c r="O59" s="124">
        <v>1</v>
      </c>
      <c r="P59" s="128">
        <v>0</v>
      </c>
      <c r="Q59" s="33">
        <f aca="true" t="shared" si="33" ref="Q59:Q69">R59+V59+W59</f>
        <v>0</v>
      </c>
      <c r="R59" s="62">
        <v>0</v>
      </c>
      <c r="S59" s="62">
        <v>0</v>
      </c>
      <c r="T59" s="62">
        <v>0</v>
      </c>
      <c r="U59" s="62">
        <v>0</v>
      </c>
      <c r="V59" s="136">
        <v>0</v>
      </c>
      <c r="W59" s="128">
        <v>0</v>
      </c>
      <c r="X59" s="34">
        <f aca="true" t="shared" si="34" ref="X59:X69">Y59+AC59+AD59</f>
        <v>5</v>
      </c>
      <c r="Y59" s="62">
        <v>3</v>
      </c>
      <c r="Z59" s="62">
        <v>0</v>
      </c>
      <c r="AA59" s="62">
        <v>2</v>
      </c>
      <c r="AB59" s="62">
        <v>1</v>
      </c>
      <c r="AC59" s="63">
        <v>2</v>
      </c>
      <c r="AD59" s="128">
        <v>0</v>
      </c>
      <c r="AE59" s="34">
        <f aca="true" t="shared" si="35" ref="AE59:AE69">AF59+AJ59+AK59</f>
        <v>0</v>
      </c>
      <c r="AF59" s="62">
        <v>0</v>
      </c>
      <c r="AG59" s="62">
        <v>0</v>
      </c>
      <c r="AH59" s="62">
        <v>0</v>
      </c>
      <c r="AI59" s="62">
        <v>0</v>
      </c>
      <c r="AJ59" s="65">
        <v>0</v>
      </c>
      <c r="AK59" s="128">
        <v>0</v>
      </c>
      <c r="AL59" s="34">
        <f aca="true" t="shared" si="36" ref="AL59:AL69">AM59+AQ59+AR59</f>
        <v>1</v>
      </c>
      <c r="AM59" s="62">
        <v>0</v>
      </c>
      <c r="AN59" s="62">
        <v>0</v>
      </c>
      <c r="AO59" s="62">
        <v>0</v>
      </c>
      <c r="AP59" s="62">
        <v>0</v>
      </c>
      <c r="AQ59" s="65">
        <v>1</v>
      </c>
      <c r="AR59" s="128">
        <v>0</v>
      </c>
    </row>
    <row r="60" spans="1:44" ht="25.5">
      <c r="A60" s="19">
        <v>46</v>
      </c>
      <c r="B60" s="14" t="s">
        <v>61</v>
      </c>
      <c r="C60" s="26">
        <f aca="true" t="shared" si="37" ref="C60:C69">J60+Q60+X60+AE60+AL60</f>
        <v>1</v>
      </c>
      <c r="D60" s="27">
        <f aca="true" t="shared" si="38" ref="D60:D69">K60+R60+Y60+AF60+AM60</f>
        <v>0</v>
      </c>
      <c r="E60" s="28">
        <f aca="true" t="shared" si="39" ref="E60:E69">L60+S60+Z60+AG60+AN60</f>
        <v>0</v>
      </c>
      <c r="F60" s="28">
        <f aca="true" t="shared" si="40" ref="F60:F69">M60+T60+AA60+AH60+AO60</f>
        <v>0</v>
      </c>
      <c r="G60" s="28">
        <f aca="true" t="shared" si="41" ref="G60:G69">N60+U60+AB60+AI60+AP60</f>
        <v>0</v>
      </c>
      <c r="H60" s="29">
        <f aca="true" t="shared" si="42" ref="H60:H69">O60+V60+AC60+AJ60+AQ60</f>
        <v>0</v>
      </c>
      <c r="I60" s="32">
        <f t="shared" si="9"/>
        <v>1</v>
      </c>
      <c r="J60" s="60">
        <f>SUM(K60,O60,P60)</f>
        <v>0</v>
      </c>
      <c r="K60" s="117">
        <v>0</v>
      </c>
      <c r="L60" s="117">
        <v>0</v>
      </c>
      <c r="M60" s="117">
        <v>0</v>
      </c>
      <c r="N60" s="117">
        <v>0</v>
      </c>
      <c r="O60" s="124">
        <v>0</v>
      </c>
      <c r="P60" s="128">
        <v>0</v>
      </c>
      <c r="Q60" s="33">
        <f t="shared" si="33"/>
        <v>0</v>
      </c>
      <c r="R60" s="62">
        <v>0</v>
      </c>
      <c r="S60" s="62">
        <v>0</v>
      </c>
      <c r="T60" s="62">
        <v>0</v>
      </c>
      <c r="U60" s="62">
        <v>0</v>
      </c>
      <c r="V60" s="136">
        <v>0</v>
      </c>
      <c r="W60" s="128">
        <v>0</v>
      </c>
      <c r="X60" s="34">
        <f t="shared" si="34"/>
        <v>1</v>
      </c>
      <c r="Y60" s="62">
        <v>0</v>
      </c>
      <c r="Z60" s="62">
        <v>0</v>
      </c>
      <c r="AA60" s="62">
        <v>0</v>
      </c>
      <c r="AB60" s="62">
        <v>0</v>
      </c>
      <c r="AC60" s="63">
        <v>0</v>
      </c>
      <c r="AD60" s="128">
        <v>1</v>
      </c>
      <c r="AE60" s="34">
        <f t="shared" si="35"/>
        <v>0</v>
      </c>
      <c r="AF60" s="62">
        <v>0</v>
      </c>
      <c r="AG60" s="62">
        <v>0</v>
      </c>
      <c r="AH60" s="62">
        <v>0</v>
      </c>
      <c r="AI60" s="62">
        <v>0</v>
      </c>
      <c r="AJ60" s="65">
        <v>0</v>
      </c>
      <c r="AK60" s="128">
        <v>0</v>
      </c>
      <c r="AL60" s="34">
        <f t="shared" si="36"/>
        <v>0</v>
      </c>
      <c r="AM60" s="62">
        <v>0</v>
      </c>
      <c r="AN60" s="62">
        <v>0</v>
      </c>
      <c r="AO60" s="62">
        <v>0</v>
      </c>
      <c r="AP60" s="62">
        <v>0</v>
      </c>
      <c r="AQ60" s="65">
        <v>0</v>
      </c>
      <c r="AR60" s="128">
        <v>0</v>
      </c>
    </row>
    <row r="61" spans="1:44" ht="25.5">
      <c r="A61" s="19">
        <v>47</v>
      </c>
      <c r="B61" s="14" t="s">
        <v>62</v>
      </c>
      <c r="C61" s="26">
        <f t="shared" si="37"/>
        <v>25000</v>
      </c>
      <c r="D61" s="27">
        <f t="shared" si="38"/>
        <v>0</v>
      </c>
      <c r="E61" s="28">
        <f t="shared" si="39"/>
        <v>0</v>
      </c>
      <c r="F61" s="28">
        <f t="shared" si="40"/>
        <v>0</v>
      </c>
      <c r="G61" s="28">
        <f t="shared" si="41"/>
        <v>0</v>
      </c>
      <c r="H61" s="29">
        <f t="shared" si="42"/>
        <v>0</v>
      </c>
      <c r="I61" s="32">
        <f t="shared" si="9"/>
        <v>25000</v>
      </c>
      <c r="J61" s="60">
        <f aca="true" t="shared" si="43" ref="J61:J69">K61+O61+P61</f>
        <v>0</v>
      </c>
      <c r="K61" s="117">
        <v>0</v>
      </c>
      <c r="L61" s="117">
        <v>0</v>
      </c>
      <c r="M61" s="117">
        <v>0</v>
      </c>
      <c r="N61" s="117">
        <v>0</v>
      </c>
      <c r="O61" s="124">
        <v>0</v>
      </c>
      <c r="P61" s="128">
        <v>0</v>
      </c>
      <c r="Q61" s="33">
        <f t="shared" si="33"/>
        <v>0</v>
      </c>
      <c r="R61" s="62">
        <v>0</v>
      </c>
      <c r="S61" s="62">
        <v>0</v>
      </c>
      <c r="T61" s="62">
        <v>0</v>
      </c>
      <c r="U61" s="62">
        <v>0</v>
      </c>
      <c r="V61" s="136">
        <v>0</v>
      </c>
      <c r="W61" s="128">
        <v>0</v>
      </c>
      <c r="X61" s="34">
        <f t="shared" si="34"/>
        <v>25000</v>
      </c>
      <c r="Y61" s="62">
        <v>0</v>
      </c>
      <c r="Z61" s="62">
        <v>0</v>
      </c>
      <c r="AA61" s="62">
        <v>0</v>
      </c>
      <c r="AB61" s="62">
        <v>0</v>
      </c>
      <c r="AC61" s="63">
        <v>0</v>
      </c>
      <c r="AD61" s="128">
        <v>25000</v>
      </c>
      <c r="AE61" s="34">
        <f t="shared" si="35"/>
        <v>0</v>
      </c>
      <c r="AF61" s="62">
        <v>0</v>
      </c>
      <c r="AG61" s="62">
        <v>0</v>
      </c>
      <c r="AH61" s="62">
        <v>0</v>
      </c>
      <c r="AI61" s="62">
        <v>0</v>
      </c>
      <c r="AJ61" s="65">
        <v>0</v>
      </c>
      <c r="AK61" s="128">
        <v>0</v>
      </c>
      <c r="AL61" s="34">
        <f t="shared" si="36"/>
        <v>0</v>
      </c>
      <c r="AM61" s="62">
        <v>0</v>
      </c>
      <c r="AN61" s="62">
        <v>0</v>
      </c>
      <c r="AO61" s="62">
        <v>0</v>
      </c>
      <c r="AP61" s="62">
        <v>0</v>
      </c>
      <c r="AQ61" s="65">
        <v>0</v>
      </c>
      <c r="AR61" s="128">
        <v>0</v>
      </c>
    </row>
    <row r="62" spans="1:44" ht="25.5">
      <c r="A62" s="19">
        <v>48</v>
      </c>
      <c r="B62" s="14" t="s">
        <v>63</v>
      </c>
      <c r="C62" s="26">
        <f t="shared" si="37"/>
        <v>12500</v>
      </c>
      <c r="D62" s="27">
        <f t="shared" si="38"/>
        <v>0</v>
      </c>
      <c r="E62" s="28">
        <f t="shared" si="39"/>
        <v>0</v>
      </c>
      <c r="F62" s="28">
        <f t="shared" si="40"/>
        <v>0</v>
      </c>
      <c r="G62" s="28">
        <f t="shared" si="41"/>
        <v>0</v>
      </c>
      <c r="H62" s="29">
        <f t="shared" si="42"/>
        <v>0</v>
      </c>
      <c r="I62" s="32">
        <f t="shared" si="9"/>
        <v>12500</v>
      </c>
      <c r="J62" s="60">
        <f t="shared" si="43"/>
        <v>0</v>
      </c>
      <c r="K62" s="117">
        <v>0</v>
      </c>
      <c r="L62" s="117">
        <v>0</v>
      </c>
      <c r="M62" s="117">
        <v>0</v>
      </c>
      <c r="N62" s="117">
        <v>0</v>
      </c>
      <c r="O62" s="124">
        <v>0</v>
      </c>
      <c r="P62" s="128">
        <v>0</v>
      </c>
      <c r="Q62" s="33">
        <f t="shared" si="33"/>
        <v>0</v>
      </c>
      <c r="R62" s="62">
        <v>0</v>
      </c>
      <c r="S62" s="62">
        <v>0</v>
      </c>
      <c r="T62" s="62">
        <v>0</v>
      </c>
      <c r="U62" s="62">
        <v>0</v>
      </c>
      <c r="V62" s="136">
        <v>0</v>
      </c>
      <c r="W62" s="128">
        <v>0</v>
      </c>
      <c r="X62" s="34">
        <f t="shared" si="34"/>
        <v>12500</v>
      </c>
      <c r="Y62" s="62">
        <v>0</v>
      </c>
      <c r="Z62" s="62">
        <v>0</v>
      </c>
      <c r="AA62" s="62">
        <v>0</v>
      </c>
      <c r="AB62" s="62">
        <v>0</v>
      </c>
      <c r="AC62" s="63">
        <v>0</v>
      </c>
      <c r="AD62" s="128">
        <v>12500</v>
      </c>
      <c r="AE62" s="34">
        <f t="shared" si="35"/>
        <v>0</v>
      </c>
      <c r="AF62" s="62">
        <v>0</v>
      </c>
      <c r="AG62" s="62">
        <v>0</v>
      </c>
      <c r="AH62" s="62">
        <v>0</v>
      </c>
      <c r="AI62" s="62">
        <v>0</v>
      </c>
      <c r="AJ62" s="65">
        <v>0</v>
      </c>
      <c r="AK62" s="128">
        <v>0</v>
      </c>
      <c r="AL62" s="34">
        <f t="shared" si="36"/>
        <v>0</v>
      </c>
      <c r="AM62" s="62">
        <v>0</v>
      </c>
      <c r="AN62" s="62">
        <v>0</v>
      </c>
      <c r="AO62" s="62">
        <v>0</v>
      </c>
      <c r="AP62" s="62">
        <v>0</v>
      </c>
      <c r="AQ62" s="65">
        <v>0</v>
      </c>
      <c r="AR62" s="128">
        <v>0</v>
      </c>
    </row>
    <row r="63" spans="1:44" ht="25.5">
      <c r="A63" s="19">
        <v>49</v>
      </c>
      <c r="B63" s="14" t="s">
        <v>64</v>
      </c>
      <c r="C63" s="26">
        <f t="shared" si="37"/>
        <v>0</v>
      </c>
      <c r="D63" s="27">
        <f t="shared" si="38"/>
        <v>0</v>
      </c>
      <c r="E63" s="28">
        <f t="shared" si="39"/>
        <v>0</v>
      </c>
      <c r="F63" s="28">
        <f t="shared" si="40"/>
        <v>0</v>
      </c>
      <c r="G63" s="28">
        <f t="shared" si="41"/>
        <v>0</v>
      </c>
      <c r="H63" s="29">
        <f t="shared" si="42"/>
        <v>0</v>
      </c>
      <c r="I63" s="32">
        <f t="shared" si="9"/>
        <v>0</v>
      </c>
      <c r="J63" s="60">
        <f t="shared" si="43"/>
        <v>0</v>
      </c>
      <c r="K63" s="117">
        <v>0</v>
      </c>
      <c r="L63" s="117">
        <v>0</v>
      </c>
      <c r="M63" s="117">
        <v>0</v>
      </c>
      <c r="N63" s="117">
        <v>0</v>
      </c>
      <c r="O63" s="124">
        <v>0</v>
      </c>
      <c r="P63" s="128">
        <v>0</v>
      </c>
      <c r="Q63" s="33">
        <f t="shared" si="33"/>
        <v>0</v>
      </c>
      <c r="R63" s="62">
        <v>0</v>
      </c>
      <c r="S63" s="62">
        <v>0</v>
      </c>
      <c r="T63" s="62">
        <v>0</v>
      </c>
      <c r="U63" s="62">
        <v>0</v>
      </c>
      <c r="V63" s="135">
        <v>0</v>
      </c>
      <c r="W63" s="128">
        <v>0</v>
      </c>
      <c r="X63" s="34">
        <f t="shared" si="34"/>
        <v>0</v>
      </c>
      <c r="Y63" s="62">
        <v>0</v>
      </c>
      <c r="Z63" s="62">
        <v>0</v>
      </c>
      <c r="AA63" s="62">
        <v>0</v>
      </c>
      <c r="AB63" s="62">
        <v>0</v>
      </c>
      <c r="AC63" s="63">
        <v>0</v>
      </c>
      <c r="AD63" s="128">
        <v>0</v>
      </c>
      <c r="AE63" s="34">
        <f t="shared" si="35"/>
        <v>0</v>
      </c>
      <c r="AF63" s="62">
        <v>0</v>
      </c>
      <c r="AG63" s="62">
        <v>0</v>
      </c>
      <c r="AH63" s="62">
        <v>0</v>
      </c>
      <c r="AI63" s="62">
        <v>0</v>
      </c>
      <c r="AJ63" s="63">
        <v>0</v>
      </c>
      <c r="AK63" s="128">
        <v>0</v>
      </c>
      <c r="AL63" s="34">
        <f t="shared" si="36"/>
        <v>0</v>
      </c>
      <c r="AM63" s="62">
        <v>0</v>
      </c>
      <c r="AN63" s="62">
        <v>0</v>
      </c>
      <c r="AO63" s="62">
        <v>0</v>
      </c>
      <c r="AP63" s="62">
        <v>0</v>
      </c>
      <c r="AQ63" s="63">
        <v>0</v>
      </c>
      <c r="AR63" s="128">
        <v>0</v>
      </c>
    </row>
    <row r="64" spans="1:44" ht="12.75">
      <c r="A64" s="19">
        <v>50</v>
      </c>
      <c r="B64" s="14" t="s">
        <v>39</v>
      </c>
      <c r="C64" s="26">
        <f t="shared" si="37"/>
        <v>0</v>
      </c>
      <c r="D64" s="27">
        <f t="shared" si="38"/>
        <v>0</v>
      </c>
      <c r="E64" s="28">
        <f t="shared" si="39"/>
        <v>0</v>
      </c>
      <c r="F64" s="28">
        <f t="shared" si="40"/>
        <v>0</v>
      </c>
      <c r="G64" s="28">
        <f t="shared" si="41"/>
        <v>0</v>
      </c>
      <c r="H64" s="29">
        <f t="shared" si="42"/>
        <v>0</v>
      </c>
      <c r="I64" s="32">
        <f t="shared" si="9"/>
        <v>0</v>
      </c>
      <c r="J64" s="60">
        <f t="shared" si="43"/>
        <v>0</v>
      </c>
      <c r="K64" s="117">
        <v>0</v>
      </c>
      <c r="L64" s="117">
        <v>0</v>
      </c>
      <c r="M64" s="117">
        <v>0</v>
      </c>
      <c r="N64" s="117">
        <v>0</v>
      </c>
      <c r="O64" s="124">
        <v>0</v>
      </c>
      <c r="P64" s="128">
        <v>0</v>
      </c>
      <c r="Q64" s="33">
        <f t="shared" si="33"/>
        <v>0</v>
      </c>
      <c r="R64" s="62">
        <v>0</v>
      </c>
      <c r="S64" s="62">
        <v>0</v>
      </c>
      <c r="T64" s="62">
        <v>0</v>
      </c>
      <c r="U64" s="62">
        <v>0</v>
      </c>
      <c r="V64" s="136">
        <v>0</v>
      </c>
      <c r="W64" s="128">
        <v>0</v>
      </c>
      <c r="X64" s="34">
        <f t="shared" si="34"/>
        <v>0</v>
      </c>
      <c r="Y64" s="62">
        <v>0</v>
      </c>
      <c r="Z64" s="62">
        <v>0</v>
      </c>
      <c r="AA64" s="62">
        <v>0</v>
      </c>
      <c r="AB64" s="62">
        <v>0</v>
      </c>
      <c r="AC64" s="63">
        <v>0</v>
      </c>
      <c r="AD64" s="128">
        <v>0</v>
      </c>
      <c r="AE64" s="34">
        <f t="shared" si="35"/>
        <v>0</v>
      </c>
      <c r="AF64" s="62">
        <v>0</v>
      </c>
      <c r="AG64" s="62">
        <v>0</v>
      </c>
      <c r="AH64" s="62">
        <v>0</v>
      </c>
      <c r="AI64" s="62">
        <v>0</v>
      </c>
      <c r="AJ64" s="65">
        <v>0</v>
      </c>
      <c r="AK64" s="128">
        <v>0</v>
      </c>
      <c r="AL64" s="34">
        <f t="shared" si="36"/>
        <v>0</v>
      </c>
      <c r="AM64" s="62">
        <v>0</v>
      </c>
      <c r="AN64" s="62">
        <v>0</v>
      </c>
      <c r="AO64" s="62">
        <v>0</v>
      </c>
      <c r="AP64" s="62">
        <v>0</v>
      </c>
      <c r="AQ64" s="65">
        <v>0</v>
      </c>
      <c r="AR64" s="128">
        <v>0</v>
      </c>
    </row>
    <row r="65" spans="1:44" ht="12.75">
      <c r="A65" s="19">
        <v>51</v>
      </c>
      <c r="B65" s="14" t="s">
        <v>40</v>
      </c>
      <c r="C65" s="26">
        <f t="shared" si="37"/>
        <v>0</v>
      </c>
      <c r="D65" s="27">
        <f t="shared" si="38"/>
        <v>0</v>
      </c>
      <c r="E65" s="28">
        <f t="shared" si="39"/>
        <v>0</v>
      </c>
      <c r="F65" s="28">
        <f t="shared" si="40"/>
        <v>0</v>
      </c>
      <c r="G65" s="28">
        <f t="shared" si="41"/>
        <v>0</v>
      </c>
      <c r="H65" s="29">
        <f t="shared" si="42"/>
        <v>0</v>
      </c>
      <c r="I65" s="32">
        <f t="shared" si="9"/>
        <v>0</v>
      </c>
      <c r="J65" s="60">
        <f t="shared" si="43"/>
        <v>0</v>
      </c>
      <c r="K65" s="117">
        <v>0</v>
      </c>
      <c r="L65" s="117">
        <v>0</v>
      </c>
      <c r="M65" s="117">
        <v>0</v>
      </c>
      <c r="N65" s="117">
        <v>0</v>
      </c>
      <c r="O65" s="124">
        <v>0</v>
      </c>
      <c r="P65" s="128">
        <v>0</v>
      </c>
      <c r="Q65" s="33">
        <f t="shared" si="33"/>
        <v>0</v>
      </c>
      <c r="R65" s="62">
        <v>0</v>
      </c>
      <c r="S65" s="62">
        <v>0</v>
      </c>
      <c r="T65" s="62">
        <v>0</v>
      </c>
      <c r="U65" s="62">
        <v>0</v>
      </c>
      <c r="V65" s="136">
        <v>0</v>
      </c>
      <c r="W65" s="128">
        <v>0</v>
      </c>
      <c r="X65" s="34">
        <f t="shared" si="34"/>
        <v>0</v>
      </c>
      <c r="Y65" s="62">
        <v>0</v>
      </c>
      <c r="Z65" s="62">
        <v>0</v>
      </c>
      <c r="AA65" s="62">
        <v>0</v>
      </c>
      <c r="AB65" s="62">
        <v>0</v>
      </c>
      <c r="AC65" s="63">
        <v>0</v>
      </c>
      <c r="AD65" s="128">
        <v>0</v>
      </c>
      <c r="AE65" s="34">
        <f t="shared" si="35"/>
        <v>0</v>
      </c>
      <c r="AF65" s="62">
        <v>0</v>
      </c>
      <c r="AG65" s="62">
        <v>0</v>
      </c>
      <c r="AH65" s="62">
        <v>0</v>
      </c>
      <c r="AI65" s="62">
        <v>0</v>
      </c>
      <c r="AJ65" s="65">
        <v>0</v>
      </c>
      <c r="AK65" s="128">
        <v>0</v>
      </c>
      <c r="AL65" s="34">
        <f t="shared" si="36"/>
        <v>0</v>
      </c>
      <c r="AM65" s="62">
        <v>0</v>
      </c>
      <c r="AN65" s="62">
        <v>0</v>
      </c>
      <c r="AO65" s="62">
        <v>0</v>
      </c>
      <c r="AP65" s="62">
        <v>0</v>
      </c>
      <c r="AQ65" s="65">
        <v>0</v>
      </c>
      <c r="AR65" s="128">
        <v>0</v>
      </c>
    </row>
    <row r="66" spans="1:44" ht="37.5" customHeight="1">
      <c r="A66" s="19">
        <v>52</v>
      </c>
      <c r="B66" s="14" t="s">
        <v>65</v>
      </c>
      <c r="C66" s="26">
        <f t="shared" si="37"/>
        <v>1</v>
      </c>
      <c r="D66" s="27">
        <f t="shared" si="38"/>
        <v>1</v>
      </c>
      <c r="E66" s="28">
        <f t="shared" si="39"/>
        <v>0</v>
      </c>
      <c r="F66" s="28">
        <f t="shared" si="40"/>
        <v>1</v>
      </c>
      <c r="G66" s="28">
        <f t="shared" si="41"/>
        <v>0</v>
      </c>
      <c r="H66" s="29">
        <f t="shared" si="42"/>
        <v>0</v>
      </c>
      <c r="I66" s="32">
        <f t="shared" si="9"/>
        <v>0</v>
      </c>
      <c r="J66" s="60">
        <f t="shared" si="43"/>
        <v>1</v>
      </c>
      <c r="K66" s="117">
        <v>1</v>
      </c>
      <c r="L66" s="117">
        <v>0</v>
      </c>
      <c r="M66" s="117">
        <v>1</v>
      </c>
      <c r="N66" s="117">
        <v>0</v>
      </c>
      <c r="O66" s="124">
        <v>0</v>
      </c>
      <c r="P66" s="128">
        <v>0</v>
      </c>
      <c r="Q66" s="33">
        <f t="shared" si="33"/>
        <v>0</v>
      </c>
      <c r="R66" s="62">
        <v>0</v>
      </c>
      <c r="S66" s="62">
        <v>0</v>
      </c>
      <c r="T66" s="62">
        <v>0</v>
      </c>
      <c r="U66" s="62">
        <v>0</v>
      </c>
      <c r="V66" s="136">
        <v>0</v>
      </c>
      <c r="W66" s="128">
        <v>0</v>
      </c>
      <c r="X66" s="34">
        <f t="shared" si="34"/>
        <v>0</v>
      </c>
      <c r="Y66" s="62">
        <v>0</v>
      </c>
      <c r="Z66" s="62">
        <v>0</v>
      </c>
      <c r="AA66" s="62">
        <v>0</v>
      </c>
      <c r="AB66" s="62">
        <v>0</v>
      </c>
      <c r="AC66" s="63">
        <v>0</v>
      </c>
      <c r="AD66" s="128">
        <v>0</v>
      </c>
      <c r="AE66" s="34">
        <f t="shared" si="35"/>
        <v>0</v>
      </c>
      <c r="AF66" s="62">
        <v>0</v>
      </c>
      <c r="AG66" s="62">
        <v>0</v>
      </c>
      <c r="AH66" s="62">
        <v>0</v>
      </c>
      <c r="AI66" s="62">
        <v>0</v>
      </c>
      <c r="AJ66" s="65">
        <v>0</v>
      </c>
      <c r="AK66" s="128">
        <v>0</v>
      </c>
      <c r="AL66" s="34">
        <f t="shared" si="36"/>
        <v>0</v>
      </c>
      <c r="AM66" s="62">
        <v>0</v>
      </c>
      <c r="AN66" s="62">
        <v>0</v>
      </c>
      <c r="AO66" s="62">
        <v>0</v>
      </c>
      <c r="AP66" s="62">
        <v>0</v>
      </c>
      <c r="AQ66" s="65">
        <v>0</v>
      </c>
      <c r="AR66" s="128">
        <v>0</v>
      </c>
    </row>
    <row r="67" spans="1:44" ht="25.5">
      <c r="A67" s="19">
        <v>53</v>
      </c>
      <c r="B67" s="14" t="s">
        <v>66</v>
      </c>
      <c r="C67" s="26">
        <f t="shared" si="37"/>
        <v>1</v>
      </c>
      <c r="D67" s="27">
        <f t="shared" si="38"/>
        <v>1</v>
      </c>
      <c r="E67" s="28">
        <f t="shared" si="39"/>
        <v>0</v>
      </c>
      <c r="F67" s="28">
        <f t="shared" si="40"/>
        <v>1</v>
      </c>
      <c r="G67" s="28">
        <f t="shared" si="41"/>
        <v>0</v>
      </c>
      <c r="H67" s="29">
        <f t="shared" si="42"/>
        <v>0</v>
      </c>
      <c r="I67" s="32">
        <f t="shared" si="9"/>
        <v>0</v>
      </c>
      <c r="J67" s="60">
        <f t="shared" si="43"/>
        <v>0</v>
      </c>
      <c r="K67" s="117">
        <v>0</v>
      </c>
      <c r="L67" s="117">
        <v>0</v>
      </c>
      <c r="M67" s="117">
        <v>0</v>
      </c>
      <c r="N67" s="117">
        <v>0</v>
      </c>
      <c r="O67" s="124">
        <v>0</v>
      </c>
      <c r="P67" s="128">
        <v>0</v>
      </c>
      <c r="Q67" s="33">
        <f t="shared" si="33"/>
        <v>1</v>
      </c>
      <c r="R67" s="62">
        <v>1</v>
      </c>
      <c r="S67" s="62">
        <v>0</v>
      </c>
      <c r="T67" s="62">
        <v>1</v>
      </c>
      <c r="U67" s="62">
        <v>0</v>
      </c>
      <c r="V67" s="136">
        <v>0</v>
      </c>
      <c r="W67" s="128">
        <v>0</v>
      </c>
      <c r="X67" s="34">
        <f t="shared" si="34"/>
        <v>0</v>
      </c>
      <c r="Y67" s="62">
        <v>0</v>
      </c>
      <c r="Z67" s="62">
        <v>0</v>
      </c>
      <c r="AA67" s="62">
        <v>0</v>
      </c>
      <c r="AB67" s="62">
        <v>0</v>
      </c>
      <c r="AC67" s="63">
        <v>0</v>
      </c>
      <c r="AD67" s="128">
        <v>0</v>
      </c>
      <c r="AE67" s="34">
        <f t="shared" si="35"/>
        <v>0</v>
      </c>
      <c r="AF67" s="62">
        <v>0</v>
      </c>
      <c r="AG67" s="62">
        <v>0</v>
      </c>
      <c r="AH67" s="62">
        <v>0</v>
      </c>
      <c r="AI67" s="62">
        <v>0</v>
      </c>
      <c r="AJ67" s="65">
        <v>0</v>
      </c>
      <c r="AK67" s="128">
        <v>0</v>
      </c>
      <c r="AL67" s="34">
        <f t="shared" si="36"/>
        <v>0</v>
      </c>
      <c r="AM67" s="62">
        <v>0</v>
      </c>
      <c r="AN67" s="62">
        <v>0</v>
      </c>
      <c r="AO67" s="62">
        <v>0</v>
      </c>
      <c r="AP67" s="62">
        <v>0</v>
      </c>
      <c r="AQ67" s="65">
        <v>0</v>
      </c>
      <c r="AR67" s="128">
        <v>0</v>
      </c>
    </row>
    <row r="68" spans="1:44" ht="25.5" customHeight="1">
      <c r="A68" s="19">
        <v>54</v>
      </c>
      <c r="B68" s="14" t="s">
        <v>67</v>
      </c>
      <c r="C68" s="26">
        <f t="shared" si="37"/>
        <v>2000</v>
      </c>
      <c r="D68" s="27">
        <f t="shared" si="38"/>
        <v>2000</v>
      </c>
      <c r="E68" s="28">
        <f t="shared" si="39"/>
        <v>0</v>
      </c>
      <c r="F68" s="28">
        <f t="shared" si="40"/>
        <v>2000</v>
      </c>
      <c r="G68" s="28">
        <f t="shared" si="41"/>
        <v>0</v>
      </c>
      <c r="H68" s="29">
        <f t="shared" si="42"/>
        <v>0</v>
      </c>
      <c r="I68" s="32">
        <f t="shared" si="9"/>
        <v>0</v>
      </c>
      <c r="J68" s="60">
        <f t="shared" si="43"/>
        <v>0</v>
      </c>
      <c r="K68" s="117">
        <v>0</v>
      </c>
      <c r="L68" s="117">
        <v>0</v>
      </c>
      <c r="M68" s="117">
        <v>0</v>
      </c>
      <c r="N68" s="117">
        <v>0</v>
      </c>
      <c r="O68" s="124">
        <v>0</v>
      </c>
      <c r="P68" s="128">
        <v>0</v>
      </c>
      <c r="Q68" s="33">
        <f t="shared" si="33"/>
        <v>2000</v>
      </c>
      <c r="R68" s="62">
        <v>2000</v>
      </c>
      <c r="S68" s="62">
        <v>0</v>
      </c>
      <c r="T68" s="62">
        <v>2000</v>
      </c>
      <c r="U68" s="62">
        <v>0</v>
      </c>
      <c r="V68" s="136">
        <v>0</v>
      </c>
      <c r="W68" s="128">
        <v>0</v>
      </c>
      <c r="X68" s="34">
        <f t="shared" si="34"/>
        <v>0</v>
      </c>
      <c r="Y68" s="62">
        <v>0</v>
      </c>
      <c r="Z68" s="62">
        <v>0</v>
      </c>
      <c r="AA68" s="62">
        <v>0</v>
      </c>
      <c r="AB68" s="62">
        <v>0</v>
      </c>
      <c r="AC68" s="63">
        <v>0</v>
      </c>
      <c r="AD68" s="128">
        <v>0</v>
      </c>
      <c r="AE68" s="34">
        <f t="shared" si="35"/>
        <v>0</v>
      </c>
      <c r="AF68" s="62">
        <v>0</v>
      </c>
      <c r="AG68" s="62">
        <v>0</v>
      </c>
      <c r="AH68" s="62">
        <v>0</v>
      </c>
      <c r="AI68" s="62">
        <v>0</v>
      </c>
      <c r="AJ68" s="65">
        <v>0</v>
      </c>
      <c r="AK68" s="128">
        <v>0</v>
      </c>
      <c r="AL68" s="34">
        <f t="shared" si="36"/>
        <v>0</v>
      </c>
      <c r="AM68" s="62">
        <v>0</v>
      </c>
      <c r="AN68" s="62">
        <v>0</v>
      </c>
      <c r="AO68" s="62">
        <v>0</v>
      </c>
      <c r="AP68" s="62">
        <v>0</v>
      </c>
      <c r="AQ68" s="65">
        <v>0</v>
      </c>
      <c r="AR68" s="128">
        <v>0</v>
      </c>
    </row>
    <row r="69" spans="1:44" ht="39.75" customHeight="1" thickBot="1">
      <c r="A69" s="21">
        <v>55</v>
      </c>
      <c r="B69" s="14" t="s">
        <v>68</v>
      </c>
      <c r="C69" s="26">
        <f t="shared" si="37"/>
        <v>0</v>
      </c>
      <c r="D69" s="27">
        <f t="shared" si="38"/>
        <v>0</v>
      </c>
      <c r="E69" s="28">
        <f t="shared" si="39"/>
        <v>0</v>
      </c>
      <c r="F69" s="28">
        <f t="shared" si="40"/>
        <v>0</v>
      </c>
      <c r="G69" s="28">
        <f t="shared" si="41"/>
        <v>0</v>
      </c>
      <c r="H69" s="29">
        <f t="shared" si="42"/>
        <v>0</v>
      </c>
      <c r="I69" s="32">
        <f t="shared" si="9"/>
        <v>0</v>
      </c>
      <c r="J69" s="60">
        <f t="shared" si="43"/>
        <v>0</v>
      </c>
      <c r="K69" s="117">
        <v>0</v>
      </c>
      <c r="L69" s="117">
        <v>0</v>
      </c>
      <c r="M69" s="117">
        <v>0</v>
      </c>
      <c r="N69" s="117">
        <v>0</v>
      </c>
      <c r="O69" s="124">
        <v>0</v>
      </c>
      <c r="P69" s="128">
        <v>0</v>
      </c>
      <c r="Q69" s="33">
        <f t="shared" si="33"/>
        <v>0</v>
      </c>
      <c r="R69" s="62">
        <v>0</v>
      </c>
      <c r="S69" s="62">
        <v>0</v>
      </c>
      <c r="T69" s="62">
        <v>0</v>
      </c>
      <c r="U69" s="62">
        <v>0</v>
      </c>
      <c r="V69" s="139">
        <v>0</v>
      </c>
      <c r="W69" s="128">
        <v>0</v>
      </c>
      <c r="X69" s="34">
        <f t="shared" si="34"/>
        <v>0</v>
      </c>
      <c r="Y69" s="62">
        <v>0</v>
      </c>
      <c r="Z69" s="62">
        <v>0</v>
      </c>
      <c r="AA69" s="62">
        <v>0</v>
      </c>
      <c r="AB69" s="62">
        <v>0</v>
      </c>
      <c r="AC69" s="63">
        <v>0</v>
      </c>
      <c r="AD69" s="128">
        <v>0</v>
      </c>
      <c r="AE69" s="34">
        <f t="shared" si="35"/>
        <v>0</v>
      </c>
      <c r="AF69" s="62">
        <v>0</v>
      </c>
      <c r="AG69" s="62">
        <v>0</v>
      </c>
      <c r="AH69" s="62">
        <v>0</v>
      </c>
      <c r="AI69" s="62">
        <v>0</v>
      </c>
      <c r="AJ69" s="65">
        <v>0</v>
      </c>
      <c r="AK69" s="128">
        <v>0</v>
      </c>
      <c r="AL69" s="34">
        <f t="shared" si="36"/>
        <v>0</v>
      </c>
      <c r="AM69" s="62">
        <v>0</v>
      </c>
      <c r="AN69" s="62">
        <v>0</v>
      </c>
      <c r="AO69" s="62">
        <v>0</v>
      </c>
      <c r="AP69" s="62">
        <v>0</v>
      </c>
      <c r="AQ69" s="65">
        <v>0</v>
      </c>
      <c r="AR69" s="128">
        <v>0</v>
      </c>
    </row>
    <row r="70" spans="1:44" s="53" customFormat="1" ht="12.75" customHeight="1" thickBot="1">
      <c r="A70" s="49"/>
      <c r="B70" s="190" t="s">
        <v>69</v>
      </c>
      <c r="C70" s="191"/>
      <c r="D70" s="114"/>
      <c r="E70" s="114"/>
      <c r="F70" s="114"/>
      <c r="G70" s="114"/>
      <c r="H70" s="56"/>
      <c r="I70" s="52"/>
      <c r="J70" s="132"/>
      <c r="K70" s="61">
        <v>0</v>
      </c>
      <c r="L70" s="61">
        <v>0</v>
      </c>
      <c r="M70" s="61">
        <v>0</v>
      </c>
      <c r="N70" s="61">
        <v>0</v>
      </c>
      <c r="O70" s="125">
        <v>0</v>
      </c>
      <c r="P70" s="125">
        <v>1769</v>
      </c>
      <c r="Q70" s="51"/>
      <c r="R70" s="66">
        <v>0</v>
      </c>
      <c r="S70" s="66">
        <v>0</v>
      </c>
      <c r="T70" s="66">
        <v>0</v>
      </c>
      <c r="U70" s="66">
        <v>0</v>
      </c>
      <c r="V70" s="138"/>
      <c r="W70" s="125">
        <v>0</v>
      </c>
      <c r="X70" s="55"/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125">
        <v>0</v>
      </c>
      <c r="AE70" s="55"/>
      <c r="AF70" s="66">
        <v>0</v>
      </c>
      <c r="AG70" s="66">
        <v>0</v>
      </c>
      <c r="AH70" s="66">
        <v>0</v>
      </c>
      <c r="AI70" s="66">
        <v>0</v>
      </c>
      <c r="AJ70" s="67"/>
      <c r="AK70" s="125"/>
      <c r="AL70" s="55"/>
      <c r="AM70" s="66">
        <v>0</v>
      </c>
      <c r="AN70" s="66">
        <v>0</v>
      </c>
      <c r="AO70" s="66">
        <v>0</v>
      </c>
      <c r="AP70" s="66">
        <v>0</v>
      </c>
      <c r="AQ70" s="67"/>
      <c r="AR70" s="125">
        <v>0</v>
      </c>
    </row>
    <row r="71" spans="1:44" ht="25.5">
      <c r="A71" s="22">
        <v>56</v>
      </c>
      <c r="B71" s="14" t="s">
        <v>70</v>
      </c>
      <c r="C71" s="15">
        <f aca="true" t="shared" si="44" ref="C71:H71">J71+Q71+X71+AE71+AL71</f>
        <v>19565</v>
      </c>
      <c r="D71" s="16">
        <f t="shared" si="44"/>
        <v>172</v>
      </c>
      <c r="E71" s="17">
        <f t="shared" si="44"/>
        <v>47</v>
      </c>
      <c r="F71" s="17">
        <f t="shared" si="44"/>
        <v>123</v>
      </c>
      <c r="G71" s="17">
        <f t="shared" si="44"/>
        <v>2</v>
      </c>
      <c r="H71" s="29">
        <f t="shared" si="44"/>
        <v>8463</v>
      </c>
      <c r="I71" s="32">
        <f t="shared" si="9"/>
        <v>10930</v>
      </c>
      <c r="J71" s="60">
        <f>K71+O71+P71</f>
        <v>9560</v>
      </c>
      <c r="K71" s="117">
        <v>65</v>
      </c>
      <c r="L71" s="117">
        <v>21</v>
      </c>
      <c r="M71" s="117">
        <v>44</v>
      </c>
      <c r="N71" s="117">
        <v>0</v>
      </c>
      <c r="O71" s="124">
        <v>2773</v>
      </c>
      <c r="P71" s="128">
        <v>6722</v>
      </c>
      <c r="Q71" s="34">
        <f aca="true" t="shared" si="45" ref="Q71:Q79">R71+V71+W71</f>
        <v>3067</v>
      </c>
      <c r="R71" s="62">
        <v>22</v>
      </c>
      <c r="S71" s="62">
        <v>0</v>
      </c>
      <c r="T71" s="62">
        <v>22</v>
      </c>
      <c r="U71" s="62">
        <v>0</v>
      </c>
      <c r="V71" s="136">
        <v>958</v>
      </c>
      <c r="W71" s="128">
        <v>2087</v>
      </c>
      <c r="X71" s="34">
        <f>Y71+AC71+AD71</f>
        <v>2524</v>
      </c>
      <c r="Y71" s="62">
        <v>49</v>
      </c>
      <c r="Z71" s="62">
        <v>0</v>
      </c>
      <c r="AA71" s="62">
        <v>47</v>
      </c>
      <c r="AB71" s="62">
        <v>2</v>
      </c>
      <c r="AC71" s="63">
        <v>1104</v>
      </c>
      <c r="AD71" s="128">
        <v>1371</v>
      </c>
      <c r="AE71" s="140">
        <f>AF71+AJ71+AK71</f>
        <v>1345</v>
      </c>
      <c r="AF71" s="62">
        <v>6</v>
      </c>
      <c r="AG71" s="62">
        <v>6</v>
      </c>
      <c r="AH71" s="62">
        <v>0</v>
      </c>
      <c r="AI71" s="62">
        <v>0</v>
      </c>
      <c r="AJ71" s="65">
        <v>1038</v>
      </c>
      <c r="AK71" s="128">
        <v>301</v>
      </c>
      <c r="AL71" s="34">
        <f>AM71+AQ71+AR71</f>
        <v>3069</v>
      </c>
      <c r="AM71" s="62">
        <v>30</v>
      </c>
      <c r="AN71" s="62">
        <v>20</v>
      </c>
      <c r="AO71" s="62">
        <v>10</v>
      </c>
      <c r="AP71" s="62">
        <v>0</v>
      </c>
      <c r="AQ71" s="65">
        <v>2590</v>
      </c>
      <c r="AR71" s="113">
        <v>449</v>
      </c>
    </row>
    <row r="72" spans="1:44" ht="12.75">
      <c r="A72" s="19">
        <v>57</v>
      </c>
      <c r="B72" s="14" t="s">
        <v>71</v>
      </c>
      <c r="C72" s="15">
        <f aca="true" t="shared" si="46" ref="C72:C79">J72+Q72+X72+AE72+AL72</f>
        <v>1026</v>
      </c>
      <c r="D72" s="16">
        <f aca="true" t="shared" si="47" ref="D72:D79">K72+R72+Y72+AF72+AM72</f>
        <v>100</v>
      </c>
      <c r="E72" s="17">
        <f aca="true" t="shared" si="48" ref="E72:E79">L72+S72+Z72+AG72+AN72</f>
        <v>29</v>
      </c>
      <c r="F72" s="17">
        <f aca="true" t="shared" si="49" ref="F72:F79">M72+T72+AA72+AH72+AO72</f>
        <v>69</v>
      </c>
      <c r="G72" s="17">
        <f aca="true" t="shared" si="50" ref="G72:G79">N72+U72+AB72+AI72+AP72</f>
        <v>2</v>
      </c>
      <c r="H72" s="29">
        <f aca="true" t="shared" si="51" ref="H72:H79">O72+V72+AC72+AJ72+AQ72</f>
        <v>572</v>
      </c>
      <c r="I72" s="32">
        <f t="shared" si="9"/>
        <v>354</v>
      </c>
      <c r="J72" s="60">
        <f>K72+O72+P72</f>
        <v>180</v>
      </c>
      <c r="K72" s="117">
        <v>38</v>
      </c>
      <c r="L72" s="117">
        <v>10</v>
      </c>
      <c r="M72" s="117">
        <v>28</v>
      </c>
      <c r="N72" s="117">
        <v>0</v>
      </c>
      <c r="O72" s="124">
        <v>49</v>
      </c>
      <c r="P72" s="128">
        <v>93</v>
      </c>
      <c r="Q72" s="34">
        <f t="shared" si="45"/>
        <v>92</v>
      </c>
      <c r="R72" s="62">
        <v>16</v>
      </c>
      <c r="S72" s="62">
        <v>0</v>
      </c>
      <c r="T72" s="62">
        <v>16</v>
      </c>
      <c r="U72" s="62">
        <v>0</v>
      </c>
      <c r="V72" s="136">
        <v>34</v>
      </c>
      <c r="W72" s="128">
        <v>42</v>
      </c>
      <c r="X72" s="34">
        <f>Y72+AC72+AD72</f>
        <v>232</v>
      </c>
      <c r="Y72" s="62">
        <v>19</v>
      </c>
      <c r="Z72" s="62">
        <v>0</v>
      </c>
      <c r="AA72" s="62">
        <v>17</v>
      </c>
      <c r="AB72" s="62">
        <v>2</v>
      </c>
      <c r="AC72" s="63">
        <v>98</v>
      </c>
      <c r="AD72" s="128">
        <v>115</v>
      </c>
      <c r="AE72" s="34">
        <f>AF72+AJ72+AK72</f>
        <v>104</v>
      </c>
      <c r="AF72" s="62">
        <v>0</v>
      </c>
      <c r="AG72" s="62">
        <v>0</v>
      </c>
      <c r="AH72" s="62">
        <v>0</v>
      </c>
      <c r="AI72" s="62">
        <v>0</v>
      </c>
      <c r="AJ72" s="65">
        <v>63</v>
      </c>
      <c r="AK72" s="128">
        <v>41</v>
      </c>
      <c r="AL72" s="34">
        <f>AM72+AQ72+AR72</f>
        <v>418</v>
      </c>
      <c r="AM72" s="62">
        <v>27</v>
      </c>
      <c r="AN72" s="62">
        <v>19</v>
      </c>
      <c r="AO72" s="62">
        <v>8</v>
      </c>
      <c r="AP72" s="62">
        <v>0</v>
      </c>
      <c r="AQ72" s="65">
        <v>328</v>
      </c>
      <c r="AR72" s="113">
        <v>63</v>
      </c>
    </row>
    <row r="73" spans="1:44" ht="12.75">
      <c r="A73" s="19">
        <v>58</v>
      </c>
      <c r="B73" s="14" t="s">
        <v>72</v>
      </c>
      <c r="C73" s="15">
        <f t="shared" si="46"/>
        <v>1769150</v>
      </c>
      <c r="D73" s="16">
        <f t="shared" si="47"/>
        <v>310500</v>
      </c>
      <c r="E73" s="17">
        <f t="shared" si="48"/>
        <v>81500</v>
      </c>
      <c r="F73" s="17">
        <f t="shared" si="49"/>
        <v>222000</v>
      </c>
      <c r="G73" s="17">
        <f t="shared" si="50"/>
        <v>7000</v>
      </c>
      <c r="H73" s="29">
        <f t="shared" si="51"/>
        <v>937900</v>
      </c>
      <c r="I73" s="32">
        <f t="shared" si="9"/>
        <v>520750</v>
      </c>
      <c r="J73" s="60">
        <f>K73+O73+P73</f>
        <v>415400</v>
      </c>
      <c r="K73" s="117">
        <v>146000</v>
      </c>
      <c r="L73" s="117">
        <v>36000</v>
      </c>
      <c r="M73" s="117">
        <v>110000</v>
      </c>
      <c r="N73" s="117">
        <v>0</v>
      </c>
      <c r="O73" s="124">
        <v>108500</v>
      </c>
      <c r="P73" s="128">
        <v>160900</v>
      </c>
      <c r="Q73" s="34">
        <f t="shared" si="45"/>
        <v>126500</v>
      </c>
      <c r="R73" s="62">
        <v>23000</v>
      </c>
      <c r="S73" s="62">
        <v>0</v>
      </c>
      <c r="T73" s="62">
        <v>23000</v>
      </c>
      <c r="U73" s="62">
        <v>0</v>
      </c>
      <c r="V73" s="136">
        <v>60800</v>
      </c>
      <c r="W73" s="128">
        <v>42700</v>
      </c>
      <c r="X73" s="34">
        <f>Y73+AC73+AD73</f>
        <v>531350</v>
      </c>
      <c r="Y73" s="62">
        <v>64000</v>
      </c>
      <c r="Z73" s="62">
        <v>0</v>
      </c>
      <c r="AA73" s="62">
        <v>57000</v>
      </c>
      <c r="AB73" s="62">
        <v>7000</v>
      </c>
      <c r="AC73" s="63">
        <v>294300</v>
      </c>
      <c r="AD73" s="128">
        <v>173050</v>
      </c>
      <c r="AE73" s="34">
        <f>AF73+AJ73+AK73</f>
        <v>172900</v>
      </c>
      <c r="AF73" s="62">
        <v>0</v>
      </c>
      <c r="AG73" s="62">
        <v>0</v>
      </c>
      <c r="AH73" s="62">
        <v>0</v>
      </c>
      <c r="AI73" s="62">
        <v>0</v>
      </c>
      <c r="AJ73" s="65">
        <v>124300</v>
      </c>
      <c r="AK73" s="128">
        <v>48600</v>
      </c>
      <c r="AL73" s="34">
        <f>AM73+AQ73+AR73</f>
        <v>523000</v>
      </c>
      <c r="AM73" s="62">
        <v>77500</v>
      </c>
      <c r="AN73" s="62">
        <v>45500</v>
      </c>
      <c r="AO73" s="62">
        <v>32000</v>
      </c>
      <c r="AP73" s="62">
        <v>0</v>
      </c>
      <c r="AQ73" s="65">
        <v>350000</v>
      </c>
      <c r="AR73" s="113">
        <v>95500</v>
      </c>
    </row>
    <row r="74" spans="1:44" ht="12.75">
      <c r="A74" s="19">
        <v>59</v>
      </c>
      <c r="B74" s="14" t="s">
        <v>73</v>
      </c>
      <c r="C74" s="15">
        <f t="shared" si="46"/>
        <v>204000</v>
      </c>
      <c r="D74" s="16">
        <f t="shared" si="47"/>
        <v>31300</v>
      </c>
      <c r="E74" s="17">
        <f t="shared" si="48"/>
        <v>8000</v>
      </c>
      <c r="F74" s="17">
        <f t="shared" si="49"/>
        <v>22300</v>
      </c>
      <c r="G74" s="17">
        <f t="shared" si="50"/>
        <v>1000</v>
      </c>
      <c r="H74" s="29">
        <f t="shared" si="51"/>
        <v>74600</v>
      </c>
      <c r="I74" s="32">
        <f t="shared" si="9"/>
        <v>98100</v>
      </c>
      <c r="J74" s="60">
        <f>SUM(K74,O74,P74)</f>
        <v>35550</v>
      </c>
      <c r="K74" s="117">
        <v>12300</v>
      </c>
      <c r="L74" s="117">
        <v>8000</v>
      </c>
      <c r="M74" s="117">
        <v>4300</v>
      </c>
      <c r="N74" s="117">
        <v>0</v>
      </c>
      <c r="O74" s="124">
        <v>7200</v>
      </c>
      <c r="P74" s="128">
        <v>16050</v>
      </c>
      <c r="Q74" s="34">
        <f t="shared" si="45"/>
        <v>15500</v>
      </c>
      <c r="R74" s="62">
        <v>13500</v>
      </c>
      <c r="S74" s="62">
        <v>0</v>
      </c>
      <c r="T74" s="62">
        <v>13500</v>
      </c>
      <c r="U74" s="62">
        <v>0</v>
      </c>
      <c r="V74" s="136">
        <v>0</v>
      </c>
      <c r="W74" s="128">
        <v>2000</v>
      </c>
      <c r="X74" s="34">
        <f>Y74+AC74+AD74</f>
        <v>113450</v>
      </c>
      <c r="Y74" s="62">
        <v>5500</v>
      </c>
      <c r="Z74" s="62">
        <v>0</v>
      </c>
      <c r="AA74" s="62">
        <v>4500</v>
      </c>
      <c r="AB74" s="62">
        <v>1000</v>
      </c>
      <c r="AC74" s="63">
        <v>67400</v>
      </c>
      <c r="AD74" s="128">
        <v>40550</v>
      </c>
      <c r="AE74" s="34">
        <f>AF74+AJ74+AK74</f>
        <v>12000</v>
      </c>
      <c r="AF74" s="62">
        <v>0</v>
      </c>
      <c r="AG74" s="62">
        <v>0</v>
      </c>
      <c r="AH74" s="62">
        <v>0</v>
      </c>
      <c r="AI74" s="62">
        <v>0</v>
      </c>
      <c r="AJ74" s="65">
        <v>0</v>
      </c>
      <c r="AK74" s="128">
        <v>12000</v>
      </c>
      <c r="AL74" s="34">
        <f>AM74+AQ74+AR74</f>
        <v>27500</v>
      </c>
      <c r="AM74" s="62">
        <v>0</v>
      </c>
      <c r="AN74" s="62">
        <v>0</v>
      </c>
      <c r="AO74" s="62">
        <v>0</v>
      </c>
      <c r="AP74" s="62">
        <v>0</v>
      </c>
      <c r="AQ74" s="65">
        <v>0</v>
      </c>
      <c r="AR74" s="113">
        <v>27500</v>
      </c>
    </row>
    <row r="75" spans="1:44" ht="25.5">
      <c r="A75" s="19">
        <v>60</v>
      </c>
      <c r="B75" s="14" t="s">
        <v>74</v>
      </c>
      <c r="C75" s="15">
        <f t="shared" si="46"/>
        <v>4675.85</v>
      </c>
      <c r="D75" s="16">
        <f t="shared" si="47"/>
        <v>519.116</v>
      </c>
      <c r="E75" s="17">
        <f t="shared" si="48"/>
        <v>305</v>
      </c>
      <c r="F75" s="17">
        <f t="shared" si="49"/>
        <v>138.11599999999999</v>
      </c>
      <c r="G75" s="17">
        <f t="shared" si="50"/>
        <v>76</v>
      </c>
      <c r="H75" s="29">
        <f t="shared" si="51"/>
        <v>2208.2709999999997</v>
      </c>
      <c r="I75" s="32">
        <f t="shared" si="9"/>
        <v>1958.4629999999997</v>
      </c>
      <c r="J75" s="60">
        <f>K75+O75+P75</f>
        <v>1502.926</v>
      </c>
      <c r="K75" s="117">
        <v>191.716</v>
      </c>
      <c r="L75" s="117">
        <v>172</v>
      </c>
      <c r="M75" s="117">
        <v>19.716</v>
      </c>
      <c r="N75" s="117">
        <v>0</v>
      </c>
      <c r="O75" s="124">
        <v>194.27100000000002</v>
      </c>
      <c r="P75" s="128">
        <v>1116.9389999999999</v>
      </c>
      <c r="Q75" s="34">
        <f t="shared" si="45"/>
        <v>160</v>
      </c>
      <c r="R75" s="62">
        <v>0</v>
      </c>
      <c r="S75" s="62">
        <v>0</v>
      </c>
      <c r="T75" s="62">
        <v>0</v>
      </c>
      <c r="U75" s="62">
        <v>0</v>
      </c>
      <c r="V75" s="135">
        <v>110</v>
      </c>
      <c r="W75" s="128">
        <v>50</v>
      </c>
      <c r="X75" s="34">
        <f>X76+X77+X78</f>
        <v>1143.467</v>
      </c>
      <c r="Y75" s="62">
        <v>114.39999999999999</v>
      </c>
      <c r="Z75" s="62">
        <v>0</v>
      </c>
      <c r="AA75" s="62">
        <v>38.4</v>
      </c>
      <c r="AB75" s="62">
        <v>76</v>
      </c>
      <c r="AC75" s="63">
        <v>449</v>
      </c>
      <c r="AD75" s="128">
        <v>590.067</v>
      </c>
      <c r="AE75" s="34">
        <f>AE76+AE77+AE78</f>
        <v>234.51</v>
      </c>
      <c r="AF75" s="62">
        <v>0</v>
      </c>
      <c r="AG75" s="62">
        <v>0</v>
      </c>
      <c r="AH75" s="62">
        <v>0</v>
      </c>
      <c r="AI75" s="62">
        <v>0</v>
      </c>
      <c r="AJ75" s="63">
        <v>114</v>
      </c>
      <c r="AK75" s="128">
        <v>120.51</v>
      </c>
      <c r="AL75" s="34">
        <f>AL76+AL77+AL78</f>
        <v>1634.9470000000001</v>
      </c>
      <c r="AM75" s="62">
        <v>213</v>
      </c>
      <c r="AN75" s="62">
        <v>133</v>
      </c>
      <c r="AO75" s="62">
        <v>80</v>
      </c>
      <c r="AP75" s="62">
        <v>0</v>
      </c>
      <c r="AQ75" s="63">
        <v>1341</v>
      </c>
      <c r="AR75" s="113">
        <v>80.947</v>
      </c>
    </row>
    <row r="76" spans="1:44" ht="12.75">
      <c r="A76" s="19">
        <v>61</v>
      </c>
      <c r="B76" s="14" t="s">
        <v>75</v>
      </c>
      <c r="C76" s="15">
        <f t="shared" si="46"/>
        <v>1336.286</v>
      </c>
      <c r="D76" s="16">
        <f t="shared" si="47"/>
        <v>96.066</v>
      </c>
      <c r="E76" s="17">
        <f t="shared" si="48"/>
        <v>44</v>
      </c>
      <c r="F76" s="17">
        <f t="shared" si="49"/>
        <v>52.066</v>
      </c>
      <c r="G76" s="17">
        <f t="shared" si="50"/>
        <v>0</v>
      </c>
      <c r="H76" s="29">
        <f t="shared" si="51"/>
        <v>713.5</v>
      </c>
      <c r="I76" s="32">
        <f>P76+W76+AD76+AK76+AR76</f>
        <v>526.72</v>
      </c>
      <c r="J76" s="60">
        <f>K76+O76+P76</f>
        <v>272.21000000000004</v>
      </c>
      <c r="K76" s="117">
        <v>18.716</v>
      </c>
      <c r="L76" s="117">
        <v>0</v>
      </c>
      <c r="M76" s="117">
        <v>18.716</v>
      </c>
      <c r="N76" s="117">
        <v>0</v>
      </c>
      <c r="O76" s="124">
        <v>71.5</v>
      </c>
      <c r="P76" s="128">
        <v>181.994</v>
      </c>
      <c r="Q76" s="34">
        <f t="shared" si="45"/>
        <v>40</v>
      </c>
      <c r="R76" s="62">
        <v>0</v>
      </c>
      <c r="S76" s="62">
        <v>0</v>
      </c>
      <c r="T76" s="62">
        <v>0</v>
      </c>
      <c r="U76" s="62">
        <v>0</v>
      </c>
      <c r="V76" s="136">
        <v>27</v>
      </c>
      <c r="W76" s="128">
        <v>13</v>
      </c>
      <c r="X76" s="34">
        <f>Y76+AC76+AD76</f>
        <v>440.076</v>
      </c>
      <c r="Y76" s="62">
        <v>4.35</v>
      </c>
      <c r="Z76" s="62">
        <v>0</v>
      </c>
      <c r="AA76" s="62">
        <v>4.35</v>
      </c>
      <c r="AB76" s="62">
        <v>0</v>
      </c>
      <c r="AC76" s="63">
        <v>174</v>
      </c>
      <c r="AD76" s="128">
        <v>261.726</v>
      </c>
      <c r="AE76" s="34">
        <f>AF76+AJ76+AK76</f>
        <v>72</v>
      </c>
      <c r="AF76" s="62">
        <v>0</v>
      </c>
      <c r="AG76" s="62">
        <v>0</v>
      </c>
      <c r="AH76" s="62">
        <v>0</v>
      </c>
      <c r="AI76" s="62">
        <v>0</v>
      </c>
      <c r="AJ76" s="65">
        <v>2</v>
      </c>
      <c r="AK76" s="128">
        <v>70</v>
      </c>
      <c r="AL76" s="34">
        <f>AM76+AQ76+AR76</f>
        <v>512</v>
      </c>
      <c r="AM76" s="62">
        <v>73</v>
      </c>
      <c r="AN76" s="62">
        <v>44</v>
      </c>
      <c r="AO76" s="62">
        <v>29</v>
      </c>
      <c r="AP76" s="62">
        <v>0</v>
      </c>
      <c r="AQ76" s="65">
        <v>439</v>
      </c>
      <c r="AR76" s="113">
        <v>0</v>
      </c>
    </row>
    <row r="77" spans="1:44" ht="12.75">
      <c r="A77" s="19">
        <v>62</v>
      </c>
      <c r="B77" s="14" t="s">
        <v>76</v>
      </c>
      <c r="C77" s="15">
        <f t="shared" si="46"/>
        <v>586.542</v>
      </c>
      <c r="D77" s="16">
        <f t="shared" si="47"/>
        <v>130.05</v>
      </c>
      <c r="E77" s="17">
        <f t="shared" si="48"/>
        <v>22</v>
      </c>
      <c r="F77" s="17">
        <f t="shared" si="49"/>
        <v>33.05</v>
      </c>
      <c r="G77" s="17">
        <f t="shared" si="50"/>
        <v>75</v>
      </c>
      <c r="H77" s="29">
        <f t="shared" si="51"/>
        <v>324.4</v>
      </c>
      <c r="I77" s="32">
        <f>P77+W77+AD77+AK77+AR77</f>
        <v>132.092</v>
      </c>
      <c r="J77" s="60">
        <f>K77+O77+P77</f>
        <v>26.395</v>
      </c>
      <c r="K77" s="117">
        <v>0</v>
      </c>
      <c r="L77" s="117">
        <v>0</v>
      </c>
      <c r="M77" s="117">
        <v>0</v>
      </c>
      <c r="N77" s="117">
        <v>0</v>
      </c>
      <c r="O77" s="124">
        <v>2.4</v>
      </c>
      <c r="P77" s="128">
        <v>23.995</v>
      </c>
      <c r="Q77" s="34">
        <f t="shared" si="45"/>
        <v>51</v>
      </c>
      <c r="R77" s="62">
        <v>0</v>
      </c>
      <c r="S77" s="62">
        <v>0</v>
      </c>
      <c r="T77" s="62">
        <v>0</v>
      </c>
      <c r="U77" s="62">
        <v>0</v>
      </c>
      <c r="V77" s="136">
        <v>51</v>
      </c>
      <c r="W77" s="128">
        <v>0</v>
      </c>
      <c r="X77" s="34">
        <f>Y77+AC77+AD77</f>
        <v>293.05</v>
      </c>
      <c r="Y77" s="62">
        <v>107.05</v>
      </c>
      <c r="Z77" s="62">
        <v>0</v>
      </c>
      <c r="AA77" s="62">
        <v>32.05</v>
      </c>
      <c r="AB77" s="62">
        <v>75</v>
      </c>
      <c r="AC77" s="63">
        <v>91</v>
      </c>
      <c r="AD77" s="128">
        <v>95</v>
      </c>
      <c r="AE77" s="34">
        <f>AF77+AJ77+AK77</f>
        <v>17</v>
      </c>
      <c r="AF77" s="62">
        <v>0</v>
      </c>
      <c r="AG77" s="62">
        <v>0</v>
      </c>
      <c r="AH77" s="62">
        <v>0</v>
      </c>
      <c r="AI77" s="62">
        <v>0</v>
      </c>
      <c r="AJ77" s="65">
        <v>9</v>
      </c>
      <c r="AK77" s="128">
        <v>8</v>
      </c>
      <c r="AL77" s="34">
        <f>AM77+AQ77+AR77</f>
        <v>199.097</v>
      </c>
      <c r="AM77" s="62">
        <v>23</v>
      </c>
      <c r="AN77" s="62">
        <v>22</v>
      </c>
      <c r="AO77" s="62">
        <v>1</v>
      </c>
      <c r="AP77" s="62">
        <v>0</v>
      </c>
      <c r="AQ77" s="65">
        <v>171</v>
      </c>
      <c r="AR77" s="113">
        <v>5.097</v>
      </c>
    </row>
    <row r="78" spans="1:44" ht="12.75">
      <c r="A78" s="19">
        <v>63</v>
      </c>
      <c r="B78" s="14" t="s">
        <v>77</v>
      </c>
      <c r="C78" s="15">
        <f t="shared" si="46"/>
        <v>2764.822</v>
      </c>
      <c r="D78" s="16">
        <f t="shared" si="47"/>
        <v>293</v>
      </c>
      <c r="E78" s="17">
        <f t="shared" si="48"/>
        <v>239</v>
      </c>
      <c r="F78" s="17">
        <f t="shared" si="49"/>
        <v>53</v>
      </c>
      <c r="G78" s="17">
        <f t="shared" si="50"/>
        <v>1</v>
      </c>
      <c r="H78" s="29">
        <f t="shared" si="51"/>
        <v>1170.171</v>
      </c>
      <c r="I78" s="32">
        <f>P78+W78+AD78+AK78+AR78</f>
        <v>1301.651</v>
      </c>
      <c r="J78" s="60">
        <f>K78+O78+P78</f>
        <v>1216.121</v>
      </c>
      <c r="K78" s="117">
        <v>173</v>
      </c>
      <c r="L78" s="117">
        <v>172</v>
      </c>
      <c r="M78" s="117">
        <v>1</v>
      </c>
      <c r="N78" s="117">
        <v>0</v>
      </c>
      <c r="O78" s="124">
        <v>120.171</v>
      </c>
      <c r="P78" s="128">
        <v>922.95</v>
      </c>
      <c r="Q78" s="34">
        <f t="shared" si="45"/>
        <v>69</v>
      </c>
      <c r="R78" s="62">
        <v>0</v>
      </c>
      <c r="S78" s="62">
        <v>0</v>
      </c>
      <c r="T78" s="62">
        <v>0</v>
      </c>
      <c r="U78" s="62">
        <v>0</v>
      </c>
      <c r="V78" s="136">
        <v>32</v>
      </c>
      <c r="W78" s="128">
        <v>37</v>
      </c>
      <c r="X78" s="34">
        <f>Y78+AC78+AD78</f>
        <v>410.341</v>
      </c>
      <c r="Y78" s="62">
        <v>3</v>
      </c>
      <c r="Z78" s="62">
        <v>0</v>
      </c>
      <c r="AA78" s="62">
        <v>2</v>
      </c>
      <c r="AB78" s="62">
        <v>1</v>
      </c>
      <c r="AC78" s="63">
        <v>184</v>
      </c>
      <c r="AD78" s="128">
        <v>223.341</v>
      </c>
      <c r="AE78" s="34">
        <f>AF78+AJ78+AK78</f>
        <v>145.51</v>
      </c>
      <c r="AF78" s="62">
        <v>0</v>
      </c>
      <c r="AG78" s="62">
        <v>0</v>
      </c>
      <c r="AH78" s="62">
        <v>0</v>
      </c>
      <c r="AI78" s="62">
        <v>0</v>
      </c>
      <c r="AJ78" s="65">
        <v>103</v>
      </c>
      <c r="AK78" s="128">
        <v>42.510000000000005</v>
      </c>
      <c r="AL78" s="34">
        <f>AM78+AQ78+AR78</f>
        <v>923.85</v>
      </c>
      <c r="AM78" s="62">
        <v>117</v>
      </c>
      <c r="AN78" s="62">
        <v>67</v>
      </c>
      <c r="AO78" s="62">
        <v>50</v>
      </c>
      <c r="AP78" s="62">
        <v>0</v>
      </c>
      <c r="AQ78" s="65">
        <v>731</v>
      </c>
      <c r="AR78" s="113">
        <v>75.85</v>
      </c>
    </row>
    <row r="79" spans="1:44" ht="13.5" thickBot="1">
      <c r="A79" s="21">
        <v>64</v>
      </c>
      <c r="B79" s="14" t="s">
        <v>78</v>
      </c>
      <c r="C79" s="15">
        <f t="shared" si="46"/>
        <v>652</v>
      </c>
      <c r="D79" s="16">
        <f t="shared" si="47"/>
        <v>40</v>
      </c>
      <c r="E79" s="17">
        <f t="shared" si="48"/>
        <v>0</v>
      </c>
      <c r="F79" s="17">
        <f t="shared" si="49"/>
        <v>40</v>
      </c>
      <c r="G79" s="17">
        <f t="shared" si="50"/>
        <v>0</v>
      </c>
      <c r="H79" s="29">
        <f t="shared" si="51"/>
        <v>0</v>
      </c>
      <c r="I79" s="32">
        <f>P79+W79+AD79+AK79+AR79</f>
        <v>612</v>
      </c>
      <c r="J79" s="60">
        <f>K79+O79+P79</f>
        <v>61</v>
      </c>
      <c r="K79" s="117">
        <v>12</v>
      </c>
      <c r="L79" s="117">
        <v>0</v>
      </c>
      <c r="M79" s="117">
        <v>12</v>
      </c>
      <c r="N79" s="117">
        <v>0</v>
      </c>
      <c r="O79" s="124">
        <v>0</v>
      </c>
      <c r="P79" s="128">
        <v>49</v>
      </c>
      <c r="Q79" s="34">
        <f t="shared" si="45"/>
        <v>0</v>
      </c>
      <c r="R79" s="62">
        <v>0</v>
      </c>
      <c r="S79" s="62">
        <v>0</v>
      </c>
      <c r="T79" s="62">
        <v>0</v>
      </c>
      <c r="U79" s="62">
        <v>0</v>
      </c>
      <c r="V79" s="137">
        <v>0</v>
      </c>
      <c r="W79" s="128">
        <v>0</v>
      </c>
      <c r="X79" s="34">
        <f>Y79+AC79+AD79</f>
        <v>591</v>
      </c>
      <c r="Y79" s="62">
        <v>28</v>
      </c>
      <c r="Z79" s="62">
        <v>0</v>
      </c>
      <c r="AA79" s="62">
        <v>28</v>
      </c>
      <c r="AB79" s="62">
        <v>0</v>
      </c>
      <c r="AC79" s="63">
        <v>0</v>
      </c>
      <c r="AD79" s="128">
        <v>563</v>
      </c>
      <c r="AE79" s="34">
        <f>AF79+AJ79+AK79</f>
        <v>0</v>
      </c>
      <c r="AF79" s="62">
        <v>0</v>
      </c>
      <c r="AG79" s="62">
        <v>0</v>
      </c>
      <c r="AH79" s="62">
        <v>0</v>
      </c>
      <c r="AI79" s="62">
        <v>0</v>
      </c>
      <c r="AJ79" s="65">
        <v>0</v>
      </c>
      <c r="AK79" s="128">
        <v>0</v>
      </c>
      <c r="AL79" s="34">
        <f>AM79+AQ79+AR79</f>
        <v>0</v>
      </c>
      <c r="AM79" s="62">
        <v>0</v>
      </c>
      <c r="AN79" s="62">
        <v>0</v>
      </c>
      <c r="AO79" s="62">
        <v>0</v>
      </c>
      <c r="AP79" s="62">
        <v>0</v>
      </c>
      <c r="AQ79" s="65">
        <v>0</v>
      </c>
      <c r="AR79" s="113">
        <v>0</v>
      </c>
    </row>
    <row r="80" spans="1:44" s="53" customFormat="1" ht="12.75" customHeight="1" thickBot="1">
      <c r="A80" s="57"/>
      <c r="B80" s="114" t="s">
        <v>79</v>
      </c>
      <c r="C80" s="114"/>
      <c r="D80" s="114"/>
      <c r="E80" s="114"/>
      <c r="F80" s="114"/>
      <c r="G80" s="114"/>
      <c r="H80" s="56"/>
      <c r="I80" s="52"/>
      <c r="J80" s="132"/>
      <c r="K80" s="61">
        <v>0</v>
      </c>
      <c r="L80" s="61">
        <v>0</v>
      </c>
      <c r="M80" s="61">
        <v>0</v>
      </c>
      <c r="N80" s="61">
        <v>0</v>
      </c>
      <c r="O80" s="125">
        <v>0</v>
      </c>
      <c r="P80" s="125">
        <v>0</v>
      </c>
      <c r="Q80" s="51"/>
      <c r="R80" s="66">
        <v>0</v>
      </c>
      <c r="S80" s="66">
        <v>0</v>
      </c>
      <c r="T80" s="66">
        <v>0</v>
      </c>
      <c r="U80" s="66">
        <v>0</v>
      </c>
      <c r="V80" s="138"/>
      <c r="W80" s="125">
        <v>0</v>
      </c>
      <c r="X80" s="55"/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125">
        <v>0</v>
      </c>
      <c r="AE80" s="55"/>
      <c r="AF80" s="66">
        <v>0</v>
      </c>
      <c r="AG80" s="66">
        <v>0</v>
      </c>
      <c r="AH80" s="66">
        <v>0</v>
      </c>
      <c r="AI80" s="66">
        <v>0</v>
      </c>
      <c r="AJ80" s="67"/>
      <c r="AK80" s="125">
        <v>0</v>
      </c>
      <c r="AL80" s="55"/>
      <c r="AM80" s="66">
        <v>0</v>
      </c>
      <c r="AN80" s="66">
        <v>0</v>
      </c>
      <c r="AO80" s="66">
        <v>0</v>
      </c>
      <c r="AP80" s="66">
        <v>0</v>
      </c>
      <c r="AQ80" s="67"/>
      <c r="AR80" s="125">
        <v>0</v>
      </c>
    </row>
    <row r="81" spans="1:44" ht="25.5">
      <c r="A81" s="22">
        <v>65</v>
      </c>
      <c r="B81" s="14" t="s">
        <v>80</v>
      </c>
      <c r="C81" s="15">
        <f aca="true" t="shared" si="52" ref="C81:I81">J81+Q81+X81+AE81+AL81</f>
        <v>343</v>
      </c>
      <c r="D81" s="27">
        <f t="shared" si="52"/>
        <v>266</v>
      </c>
      <c r="E81" s="28">
        <f t="shared" si="52"/>
        <v>57</v>
      </c>
      <c r="F81" s="28">
        <f t="shared" si="52"/>
        <v>176</v>
      </c>
      <c r="G81" s="28">
        <f t="shared" si="52"/>
        <v>33</v>
      </c>
      <c r="H81" s="111">
        <f t="shared" si="52"/>
        <v>20</v>
      </c>
      <c r="I81" s="32">
        <f t="shared" si="52"/>
        <v>57</v>
      </c>
      <c r="J81" s="60">
        <f aca="true" t="shared" si="53" ref="J81:J94">K81+O81+P81</f>
        <v>64</v>
      </c>
      <c r="K81" s="117">
        <v>52</v>
      </c>
      <c r="L81" s="117">
        <v>12</v>
      </c>
      <c r="M81" s="117">
        <v>39</v>
      </c>
      <c r="N81" s="117">
        <v>1</v>
      </c>
      <c r="O81" s="124">
        <v>0</v>
      </c>
      <c r="P81" s="128">
        <v>12</v>
      </c>
      <c r="Q81" s="33">
        <f>R81+V81+W81</f>
        <v>39</v>
      </c>
      <c r="R81" s="62">
        <v>32</v>
      </c>
      <c r="S81" s="62">
        <v>0</v>
      </c>
      <c r="T81" s="62">
        <v>32</v>
      </c>
      <c r="U81" s="62">
        <v>0</v>
      </c>
      <c r="V81" s="136">
        <v>5</v>
      </c>
      <c r="W81" s="128">
        <v>2</v>
      </c>
      <c r="X81" s="34">
        <f>Y81+AC81+AD81</f>
        <v>199</v>
      </c>
      <c r="Y81" s="62">
        <v>146</v>
      </c>
      <c r="Z81" s="62">
        <v>13</v>
      </c>
      <c r="AA81" s="62">
        <v>101</v>
      </c>
      <c r="AB81" s="62">
        <v>32</v>
      </c>
      <c r="AC81" s="63">
        <v>13</v>
      </c>
      <c r="AD81" s="128">
        <v>40</v>
      </c>
      <c r="AE81" s="34">
        <f aca="true" t="shared" si="54" ref="AE81:AE90">AF81+AJ81+AK81</f>
        <v>12</v>
      </c>
      <c r="AF81" s="62">
        <v>8</v>
      </c>
      <c r="AG81" s="62">
        <v>8</v>
      </c>
      <c r="AH81" s="62">
        <v>0</v>
      </c>
      <c r="AI81" s="62">
        <v>0</v>
      </c>
      <c r="AJ81" s="65">
        <v>1</v>
      </c>
      <c r="AK81" s="128">
        <v>3</v>
      </c>
      <c r="AL81" s="34">
        <f>AM81+AQ81+AR81</f>
        <v>29</v>
      </c>
      <c r="AM81" s="62">
        <v>28</v>
      </c>
      <c r="AN81" s="62">
        <v>24</v>
      </c>
      <c r="AO81" s="62">
        <v>4</v>
      </c>
      <c r="AP81" s="62">
        <v>0</v>
      </c>
      <c r="AQ81" s="65">
        <v>1</v>
      </c>
      <c r="AR81" s="128">
        <v>0</v>
      </c>
    </row>
    <row r="82" spans="1:44" ht="12.75">
      <c r="A82" s="19">
        <v>66</v>
      </c>
      <c r="B82" s="14" t="s">
        <v>81</v>
      </c>
      <c r="C82" s="15">
        <f aca="true" t="shared" si="55" ref="C82:C94">J82+Q82+X82+AE82+AL82</f>
        <v>3</v>
      </c>
      <c r="D82" s="27">
        <f aca="true" t="shared" si="56" ref="D82:D94">K82+R82+Y82+AF82+AM82</f>
        <v>3</v>
      </c>
      <c r="E82" s="28">
        <f aca="true" t="shared" si="57" ref="E82:E94">L82+S82+Z82+AG82+AN82</f>
        <v>2</v>
      </c>
      <c r="F82" s="28">
        <f aca="true" t="shared" si="58" ref="F82:F94">M82+T82+AA82+AH82+AO82</f>
        <v>0</v>
      </c>
      <c r="G82" s="28">
        <f aca="true" t="shared" si="59" ref="G82:H94">N82+U82+AB82+AI82+AP82</f>
        <v>1</v>
      </c>
      <c r="H82" s="111">
        <f t="shared" si="59"/>
        <v>0</v>
      </c>
      <c r="I82" s="32">
        <f aca="true" t="shared" si="60" ref="I82:I94">P82+W82+AD82+AK82+AR82</f>
        <v>0</v>
      </c>
      <c r="J82" s="60">
        <f t="shared" si="53"/>
        <v>2</v>
      </c>
      <c r="K82" s="117">
        <v>2</v>
      </c>
      <c r="L82" s="117">
        <v>1</v>
      </c>
      <c r="M82" s="117">
        <v>0</v>
      </c>
      <c r="N82" s="117">
        <v>1</v>
      </c>
      <c r="O82" s="124">
        <v>0</v>
      </c>
      <c r="P82" s="128">
        <v>0</v>
      </c>
      <c r="Q82" s="33">
        <f>R82+V82+W82</f>
        <v>0</v>
      </c>
      <c r="R82" s="62">
        <v>0</v>
      </c>
      <c r="S82" s="62">
        <v>0</v>
      </c>
      <c r="T82" s="62">
        <v>0</v>
      </c>
      <c r="U82" s="62">
        <v>0</v>
      </c>
      <c r="V82" s="136">
        <v>0</v>
      </c>
      <c r="W82" s="128">
        <v>0</v>
      </c>
      <c r="X82" s="34">
        <f>Y82+AC82+AD82</f>
        <v>0</v>
      </c>
      <c r="Y82" s="62">
        <v>0</v>
      </c>
      <c r="Z82" s="62">
        <v>0</v>
      </c>
      <c r="AA82" s="62">
        <v>0</v>
      </c>
      <c r="AB82" s="62">
        <v>0</v>
      </c>
      <c r="AC82" s="63">
        <v>0</v>
      </c>
      <c r="AD82" s="128">
        <v>0</v>
      </c>
      <c r="AE82" s="34">
        <f t="shared" si="54"/>
        <v>0</v>
      </c>
      <c r="AF82" s="62">
        <v>0</v>
      </c>
      <c r="AG82" s="62">
        <v>0</v>
      </c>
      <c r="AH82" s="62">
        <v>0</v>
      </c>
      <c r="AI82" s="62">
        <v>0</v>
      </c>
      <c r="AJ82" s="65">
        <v>0</v>
      </c>
      <c r="AK82" s="128">
        <v>0</v>
      </c>
      <c r="AL82" s="34">
        <f>AM82+AQ82+AR82</f>
        <v>1</v>
      </c>
      <c r="AM82" s="62">
        <v>1</v>
      </c>
      <c r="AN82" s="62">
        <v>1</v>
      </c>
      <c r="AO82" s="62">
        <v>0</v>
      </c>
      <c r="AP82" s="62">
        <v>0</v>
      </c>
      <c r="AQ82" s="65">
        <v>0</v>
      </c>
      <c r="AR82" s="128">
        <v>0</v>
      </c>
    </row>
    <row r="83" spans="1:44" ht="12.75">
      <c r="A83" s="19">
        <v>67</v>
      </c>
      <c r="B83" s="14" t="s">
        <v>82</v>
      </c>
      <c r="C83" s="15">
        <f t="shared" si="55"/>
        <v>279</v>
      </c>
      <c r="D83" s="27">
        <f t="shared" si="56"/>
        <v>265</v>
      </c>
      <c r="E83" s="28">
        <f t="shared" si="57"/>
        <v>67</v>
      </c>
      <c r="F83" s="28">
        <f t="shared" si="58"/>
        <v>168</v>
      </c>
      <c r="G83" s="28">
        <f t="shared" si="59"/>
        <v>30</v>
      </c>
      <c r="H83" s="111">
        <f t="shared" si="59"/>
        <v>8</v>
      </c>
      <c r="I83" s="32">
        <f t="shared" si="60"/>
        <v>6</v>
      </c>
      <c r="J83" s="60">
        <f t="shared" si="53"/>
        <v>51</v>
      </c>
      <c r="K83" s="117">
        <v>51</v>
      </c>
      <c r="L83" s="117">
        <v>8</v>
      </c>
      <c r="M83" s="117">
        <v>43</v>
      </c>
      <c r="N83" s="117">
        <v>0</v>
      </c>
      <c r="O83" s="124">
        <v>0</v>
      </c>
      <c r="P83" s="128">
        <v>0</v>
      </c>
      <c r="Q83" s="33">
        <f>R83+V83+W83</f>
        <v>38</v>
      </c>
      <c r="R83" s="62">
        <v>31</v>
      </c>
      <c r="S83" s="62">
        <v>0</v>
      </c>
      <c r="T83" s="62">
        <v>31</v>
      </c>
      <c r="U83" s="62">
        <v>0</v>
      </c>
      <c r="V83" s="136">
        <v>5</v>
      </c>
      <c r="W83" s="128">
        <v>2</v>
      </c>
      <c r="X83" s="34">
        <f>Y83+AC83+AD83</f>
        <v>131</v>
      </c>
      <c r="Y83" s="62">
        <v>127</v>
      </c>
      <c r="Z83" s="62">
        <v>14</v>
      </c>
      <c r="AA83" s="62">
        <v>83</v>
      </c>
      <c r="AB83" s="62">
        <v>30</v>
      </c>
      <c r="AC83" s="63">
        <v>1</v>
      </c>
      <c r="AD83" s="128">
        <v>3</v>
      </c>
      <c r="AE83" s="34">
        <f t="shared" si="54"/>
        <v>22</v>
      </c>
      <c r="AF83" s="62">
        <v>20</v>
      </c>
      <c r="AG83" s="62">
        <v>20</v>
      </c>
      <c r="AH83" s="62">
        <v>0</v>
      </c>
      <c r="AI83" s="62">
        <v>0</v>
      </c>
      <c r="AJ83" s="65">
        <v>1</v>
      </c>
      <c r="AK83" s="128">
        <v>1</v>
      </c>
      <c r="AL83" s="34">
        <f>AM83+AQ83+AR83</f>
        <v>37</v>
      </c>
      <c r="AM83" s="62">
        <v>36</v>
      </c>
      <c r="AN83" s="62">
        <v>25</v>
      </c>
      <c r="AO83" s="62">
        <v>11</v>
      </c>
      <c r="AP83" s="62">
        <v>0</v>
      </c>
      <c r="AQ83" s="65">
        <v>1</v>
      </c>
      <c r="AR83" s="128">
        <v>0</v>
      </c>
    </row>
    <row r="84" spans="1:44" ht="12.75">
      <c r="A84" s="19">
        <v>68</v>
      </c>
      <c r="B84" s="14" t="s">
        <v>72</v>
      </c>
      <c r="C84" s="15">
        <f t="shared" si="55"/>
        <v>1948000</v>
      </c>
      <c r="D84" s="27">
        <f t="shared" si="56"/>
        <v>1876500</v>
      </c>
      <c r="E84" s="28">
        <f t="shared" si="57"/>
        <v>552000</v>
      </c>
      <c r="F84" s="28">
        <f t="shared" si="58"/>
        <v>992500</v>
      </c>
      <c r="G84" s="28">
        <f t="shared" si="59"/>
        <v>332000</v>
      </c>
      <c r="H84" s="111">
        <f t="shared" si="59"/>
        <v>62000</v>
      </c>
      <c r="I84" s="32">
        <f t="shared" si="60"/>
        <v>9500</v>
      </c>
      <c r="J84" s="60">
        <f t="shared" si="53"/>
        <v>337500</v>
      </c>
      <c r="K84" s="117">
        <v>337500</v>
      </c>
      <c r="L84" s="117">
        <v>75000</v>
      </c>
      <c r="M84" s="117">
        <v>262500</v>
      </c>
      <c r="N84" s="117">
        <v>0</v>
      </c>
      <c r="O84" s="124">
        <v>0</v>
      </c>
      <c r="P84" s="128">
        <v>0</v>
      </c>
      <c r="Q84" s="33">
        <f>R84+V84+W84</f>
        <v>248000</v>
      </c>
      <c r="R84" s="62">
        <v>199000</v>
      </c>
      <c r="S84" s="62">
        <v>0</v>
      </c>
      <c r="T84" s="62">
        <v>199000</v>
      </c>
      <c r="U84" s="62">
        <v>0</v>
      </c>
      <c r="V84" s="136">
        <v>42000</v>
      </c>
      <c r="W84" s="128">
        <v>7000</v>
      </c>
      <c r="X84" s="34">
        <f>Y84+AC84+AD84</f>
        <v>1051000</v>
      </c>
      <c r="Y84" s="62">
        <v>1039000</v>
      </c>
      <c r="Z84" s="62">
        <v>181000</v>
      </c>
      <c r="AA84" s="62">
        <v>526000</v>
      </c>
      <c r="AB84" s="62">
        <v>332000</v>
      </c>
      <c r="AC84" s="63">
        <v>10000</v>
      </c>
      <c r="AD84" s="128">
        <v>2000</v>
      </c>
      <c r="AE84" s="34">
        <f t="shared" si="54"/>
        <v>137500</v>
      </c>
      <c r="AF84" s="62">
        <v>127000</v>
      </c>
      <c r="AG84" s="62">
        <v>127000</v>
      </c>
      <c r="AH84" s="62">
        <v>0</v>
      </c>
      <c r="AI84" s="62">
        <v>0</v>
      </c>
      <c r="AJ84" s="65">
        <v>10000</v>
      </c>
      <c r="AK84" s="128">
        <v>500</v>
      </c>
      <c r="AL84" s="34">
        <f>AM84+AQ84+AR84</f>
        <v>174000</v>
      </c>
      <c r="AM84" s="62">
        <v>174000</v>
      </c>
      <c r="AN84" s="62">
        <v>169000</v>
      </c>
      <c r="AO84" s="62">
        <v>5000</v>
      </c>
      <c r="AP84" s="62">
        <v>0</v>
      </c>
      <c r="AQ84" s="65">
        <v>0</v>
      </c>
      <c r="AR84" s="128">
        <v>0</v>
      </c>
    </row>
    <row r="85" spans="1:44" ht="12.75">
      <c r="A85" s="19">
        <v>69</v>
      </c>
      <c r="B85" s="14" t="s">
        <v>73</v>
      </c>
      <c r="C85" s="15">
        <f t="shared" si="55"/>
        <v>203000</v>
      </c>
      <c r="D85" s="27">
        <f t="shared" si="56"/>
        <v>201500</v>
      </c>
      <c r="E85" s="28">
        <f t="shared" si="57"/>
        <v>47000</v>
      </c>
      <c r="F85" s="28">
        <f t="shared" si="58"/>
        <v>116500</v>
      </c>
      <c r="G85" s="28">
        <f t="shared" si="59"/>
        <v>38000</v>
      </c>
      <c r="H85" s="111">
        <f t="shared" si="59"/>
        <v>0</v>
      </c>
      <c r="I85" s="32">
        <f t="shared" si="60"/>
        <v>1500</v>
      </c>
      <c r="J85" s="60">
        <f t="shared" si="53"/>
        <v>35000</v>
      </c>
      <c r="K85" s="117">
        <v>35000</v>
      </c>
      <c r="L85" s="117">
        <v>15000</v>
      </c>
      <c r="M85" s="117">
        <v>20000</v>
      </c>
      <c r="N85" s="117">
        <v>0</v>
      </c>
      <c r="O85" s="124">
        <v>0</v>
      </c>
      <c r="P85" s="128">
        <v>0</v>
      </c>
      <c r="Q85" s="33">
        <f>R85+V85+W85</f>
        <v>23500</v>
      </c>
      <c r="R85" s="62">
        <v>22500</v>
      </c>
      <c r="S85" s="62">
        <v>0</v>
      </c>
      <c r="T85" s="62">
        <v>22500</v>
      </c>
      <c r="U85" s="62">
        <v>0</v>
      </c>
      <c r="V85" s="136">
        <v>0</v>
      </c>
      <c r="W85" s="128">
        <v>1000</v>
      </c>
      <c r="X85" s="34">
        <f>Y85+AC85+AD85</f>
        <v>144000</v>
      </c>
      <c r="Y85" s="62">
        <v>144000</v>
      </c>
      <c r="Z85" s="62">
        <v>32000</v>
      </c>
      <c r="AA85" s="62">
        <v>74000</v>
      </c>
      <c r="AB85" s="62">
        <v>38000</v>
      </c>
      <c r="AC85" s="63">
        <v>0</v>
      </c>
      <c r="AD85" s="128">
        <v>0</v>
      </c>
      <c r="AE85" s="34">
        <f t="shared" si="54"/>
        <v>500</v>
      </c>
      <c r="AF85" s="62">
        <v>0</v>
      </c>
      <c r="AG85" s="62">
        <v>0</v>
      </c>
      <c r="AH85" s="62">
        <v>0</v>
      </c>
      <c r="AI85" s="62">
        <v>0</v>
      </c>
      <c r="AJ85" s="65">
        <v>0</v>
      </c>
      <c r="AK85" s="128">
        <v>500</v>
      </c>
      <c r="AL85" s="34">
        <f>AM85+AQ85+AR85</f>
        <v>0</v>
      </c>
      <c r="AM85" s="62">
        <v>0</v>
      </c>
      <c r="AN85" s="62">
        <v>0</v>
      </c>
      <c r="AO85" s="62">
        <v>0</v>
      </c>
      <c r="AP85" s="62">
        <v>0</v>
      </c>
      <c r="AQ85" s="65">
        <v>0</v>
      </c>
      <c r="AR85" s="128">
        <v>0</v>
      </c>
    </row>
    <row r="86" spans="1:44" ht="25.5">
      <c r="A86" s="19">
        <v>70</v>
      </c>
      <c r="B86" s="14" t="s">
        <v>83</v>
      </c>
      <c r="C86" s="15">
        <f t="shared" si="55"/>
        <v>2399.9820000000004</v>
      </c>
      <c r="D86" s="16">
        <f t="shared" si="56"/>
        <v>2739.88</v>
      </c>
      <c r="E86" s="28">
        <f t="shared" si="57"/>
        <v>387</v>
      </c>
      <c r="F86" s="17">
        <f t="shared" si="58"/>
        <v>321.88</v>
      </c>
      <c r="G86" s="28">
        <f t="shared" si="59"/>
        <v>461</v>
      </c>
      <c r="H86" s="111">
        <f t="shared" si="59"/>
        <v>284</v>
      </c>
      <c r="I86" s="32">
        <f t="shared" si="60"/>
        <v>935.042</v>
      </c>
      <c r="J86" s="60">
        <f t="shared" si="53"/>
        <v>548.095</v>
      </c>
      <c r="K86" s="117">
        <v>44</v>
      </c>
      <c r="L86" s="117">
        <v>28</v>
      </c>
      <c r="M86" s="117">
        <v>16</v>
      </c>
      <c r="N86" s="117">
        <v>0</v>
      </c>
      <c r="O86" s="124">
        <v>0</v>
      </c>
      <c r="P86" s="128">
        <v>504.095</v>
      </c>
      <c r="Q86" s="34">
        <f>Q87+Q88+Q89</f>
        <v>285.12</v>
      </c>
      <c r="R86" s="62">
        <v>146.06</v>
      </c>
      <c r="S86" s="62">
        <v>0</v>
      </c>
      <c r="T86" s="62">
        <v>146.06</v>
      </c>
      <c r="U86" s="62">
        <v>0</v>
      </c>
      <c r="V86" s="135">
        <v>115</v>
      </c>
      <c r="W86" s="128">
        <v>13</v>
      </c>
      <c r="X86" s="34">
        <f>X87+X88+X89</f>
        <v>1265.8200000000002</v>
      </c>
      <c r="Y86" s="62">
        <v>804.8199999999999</v>
      </c>
      <c r="Z86" s="62">
        <v>184</v>
      </c>
      <c r="AA86" s="62">
        <v>159.82</v>
      </c>
      <c r="AB86" s="62">
        <v>461</v>
      </c>
      <c r="AC86" s="63">
        <v>85</v>
      </c>
      <c r="AD86" s="128">
        <v>376</v>
      </c>
      <c r="AE86" s="34">
        <f t="shared" si="54"/>
        <v>87</v>
      </c>
      <c r="AF86" s="62">
        <v>0</v>
      </c>
      <c r="AG86" s="62">
        <v>0</v>
      </c>
      <c r="AH86" s="62">
        <v>0</v>
      </c>
      <c r="AI86" s="62">
        <v>0</v>
      </c>
      <c r="AJ86" s="63">
        <v>83</v>
      </c>
      <c r="AK86" s="128">
        <v>4</v>
      </c>
      <c r="AL86" s="34">
        <f>AL87+AL88+AL89</f>
        <v>213.947</v>
      </c>
      <c r="AM86" s="62">
        <v>1745</v>
      </c>
      <c r="AN86" s="62">
        <v>175</v>
      </c>
      <c r="AO86" s="62">
        <v>0</v>
      </c>
      <c r="AP86" s="62">
        <v>0</v>
      </c>
      <c r="AQ86" s="63">
        <v>1</v>
      </c>
      <c r="AR86" s="128">
        <v>37.947</v>
      </c>
    </row>
    <row r="87" spans="1:44" ht="12.75">
      <c r="A87" s="19">
        <v>71</v>
      </c>
      <c r="B87" s="14" t="s">
        <v>75</v>
      </c>
      <c r="C87" s="15">
        <f t="shared" si="55"/>
        <v>686.0450000000001</v>
      </c>
      <c r="D87" s="16">
        <f t="shared" si="56"/>
        <v>339.72</v>
      </c>
      <c r="E87" s="28">
        <f t="shared" si="57"/>
        <v>100</v>
      </c>
      <c r="F87" s="17">
        <f t="shared" si="58"/>
        <v>118.72</v>
      </c>
      <c r="G87" s="28">
        <f t="shared" si="59"/>
        <v>121</v>
      </c>
      <c r="H87" s="111">
        <f t="shared" si="59"/>
        <v>126</v>
      </c>
      <c r="I87" s="32">
        <f t="shared" si="60"/>
        <v>220.325</v>
      </c>
      <c r="J87" s="60">
        <f t="shared" si="53"/>
        <v>41.325</v>
      </c>
      <c r="K87" s="117">
        <v>15</v>
      </c>
      <c r="L87" s="117">
        <v>15</v>
      </c>
      <c r="M87" s="117">
        <v>0</v>
      </c>
      <c r="N87" s="117">
        <v>0</v>
      </c>
      <c r="O87" s="124">
        <v>0</v>
      </c>
      <c r="P87" s="128">
        <v>26.325</v>
      </c>
      <c r="Q87" s="33">
        <f aca="true" t="shared" si="61" ref="Q87:Q94">R87+V87+W87</f>
        <v>85</v>
      </c>
      <c r="R87" s="62">
        <v>42</v>
      </c>
      <c r="S87" s="62">
        <v>0</v>
      </c>
      <c r="T87" s="62">
        <v>42</v>
      </c>
      <c r="U87" s="62">
        <v>0</v>
      </c>
      <c r="V87" s="136">
        <v>43</v>
      </c>
      <c r="W87" s="128">
        <v>0</v>
      </c>
      <c r="X87" s="34">
        <f aca="true" t="shared" si="62" ref="X87:X94">Y87+AC87+AD87</f>
        <v>518.72</v>
      </c>
      <c r="Y87" s="62">
        <v>246.72</v>
      </c>
      <c r="Z87" s="62">
        <v>49</v>
      </c>
      <c r="AA87" s="62">
        <v>76.72</v>
      </c>
      <c r="AB87" s="62">
        <v>121</v>
      </c>
      <c r="AC87" s="63">
        <v>82</v>
      </c>
      <c r="AD87" s="128">
        <v>190</v>
      </c>
      <c r="AE87" s="34">
        <f t="shared" si="54"/>
        <v>4</v>
      </c>
      <c r="AF87" s="62">
        <v>0</v>
      </c>
      <c r="AG87" s="62">
        <v>0</v>
      </c>
      <c r="AH87" s="62">
        <v>0</v>
      </c>
      <c r="AI87" s="62">
        <v>0</v>
      </c>
      <c r="AJ87" s="65">
        <v>0</v>
      </c>
      <c r="AK87" s="128">
        <v>4</v>
      </c>
      <c r="AL87" s="34">
        <f aca="true" t="shared" si="63" ref="AL87:AL94">AM87+AQ87+AR87</f>
        <v>37</v>
      </c>
      <c r="AM87" s="62">
        <v>36</v>
      </c>
      <c r="AN87" s="62">
        <v>36</v>
      </c>
      <c r="AO87" s="62">
        <v>0</v>
      </c>
      <c r="AP87" s="62">
        <v>0</v>
      </c>
      <c r="AQ87" s="65">
        <v>1</v>
      </c>
      <c r="AR87" s="128">
        <v>0</v>
      </c>
    </row>
    <row r="88" spans="1:44" ht="12.75">
      <c r="A88" s="19">
        <v>72</v>
      </c>
      <c r="B88" s="14" t="s">
        <v>76</v>
      </c>
      <c r="C88" s="15">
        <f t="shared" si="55"/>
        <v>743.247</v>
      </c>
      <c r="D88" s="16">
        <f t="shared" si="56"/>
        <v>521.78</v>
      </c>
      <c r="E88" s="28">
        <f t="shared" si="57"/>
        <v>105</v>
      </c>
      <c r="F88" s="17">
        <f t="shared" si="58"/>
        <v>154.77999999999997</v>
      </c>
      <c r="G88" s="28">
        <f t="shared" si="59"/>
        <v>262</v>
      </c>
      <c r="H88" s="111">
        <f t="shared" si="59"/>
        <v>119</v>
      </c>
      <c r="I88" s="32">
        <f t="shared" si="60"/>
        <v>102.467</v>
      </c>
      <c r="J88" s="60">
        <f t="shared" si="53"/>
        <v>42.31</v>
      </c>
      <c r="K88" s="117">
        <v>18</v>
      </c>
      <c r="L88" s="117">
        <v>2</v>
      </c>
      <c r="M88" s="117">
        <v>16</v>
      </c>
      <c r="N88" s="117">
        <v>0</v>
      </c>
      <c r="O88" s="124">
        <v>0</v>
      </c>
      <c r="P88" s="128">
        <v>24.31</v>
      </c>
      <c r="Q88" s="33">
        <f t="shared" si="61"/>
        <v>133.23999999999998</v>
      </c>
      <c r="R88" s="62">
        <v>77.17999999999999</v>
      </c>
      <c r="S88" s="62">
        <v>0</v>
      </c>
      <c r="T88" s="62">
        <v>77.17999999999999</v>
      </c>
      <c r="U88" s="62">
        <v>0</v>
      </c>
      <c r="V88" s="136">
        <v>46</v>
      </c>
      <c r="W88" s="128">
        <v>10.06</v>
      </c>
      <c r="X88" s="34">
        <f t="shared" si="62"/>
        <v>455.6</v>
      </c>
      <c r="Y88" s="62">
        <v>388.6</v>
      </c>
      <c r="Z88" s="62">
        <v>65</v>
      </c>
      <c r="AA88" s="62">
        <v>61.599999999999994</v>
      </c>
      <c r="AB88" s="62">
        <v>262</v>
      </c>
      <c r="AC88" s="63">
        <v>3</v>
      </c>
      <c r="AD88" s="128">
        <v>64</v>
      </c>
      <c r="AE88" s="34">
        <f t="shared" si="54"/>
        <v>70</v>
      </c>
      <c r="AF88" s="62">
        <v>0</v>
      </c>
      <c r="AG88" s="62">
        <v>0</v>
      </c>
      <c r="AH88" s="62">
        <v>0</v>
      </c>
      <c r="AI88" s="62">
        <v>0</v>
      </c>
      <c r="AJ88" s="65">
        <v>70</v>
      </c>
      <c r="AK88" s="128">
        <v>0</v>
      </c>
      <c r="AL88" s="34">
        <f t="shared" si="63"/>
        <v>42.097</v>
      </c>
      <c r="AM88" s="62">
        <v>38</v>
      </c>
      <c r="AN88" s="62">
        <v>38</v>
      </c>
      <c r="AO88" s="62">
        <v>0</v>
      </c>
      <c r="AP88" s="62">
        <v>0</v>
      </c>
      <c r="AQ88" s="65">
        <v>0</v>
      </c>
      <c r="AR88" s="128">
        <v>4.097</v>
      </c>
    </row>
    <row r="89" spans="1:44" ht="12.75">
      <c r="A89" s="19">
        <v>73</v>
      </c>
      <c r="B89" s="14" t="s">
        <v>77</v>
      </c>
      <c r="C89" s="15">
        <f t="shared" si="55"/>
        <v>970.6899999999999</v>
      </c>
      <c r="D89" s="16">
        <f t="shared" si="56"/>
        <v>308.38</v>
      </c>
      <c r="E89" s="28">
        <f t="shared" si="57"/>
        <v>182</v>
      </c>
      <c r="F89" s="17">
        <f t="shared" si="58"/>
        <v>48.379999999999995</v>
      </c>
      <c r="G89" s="28">
        <f t="shared" si="59"/>
        <v>78</v>
      </c>
      <c r="H89" s="111">
        <f t="shared" si="59"/>
        <v>39</v>
      </c>
      <c r="I89" s="32">
        <f t="shared" si="60"/>
        <v>623.3100000000001</v>
      </c>
      <c r="J89" s="60">
        <f t="shared" si="53"/>
        <v>464.46</v>
      </c>
      <c r="K89" s="117">
        <v>11</v>
      </c>
      <c r="L89" s="117">
        <v>11</v>
      </c>
      <c r="M89" s="117">
        <v>0</v>
      </c>
      <c r="N89" s="117">
        <v>0</v>
      </c>
      <c r="O89" s="124">
        <v>0</v>
      </c>
      <c r="P89" s="128">
        <v>453.46</v>
      </c>
      <c r="Q89" s="33">
        <f t="shared" si="61"/>
        <v>66.88</v>
      </c>
      <c r="R89" s="62">
        <v>26.88</v>
      </c>
      <c r="S89" s="62">
        <v>0</v>
      </c>
      <c r="T89" s="62">
        <v>26.88</v>
      </c>
      <c r="U89" s="62">
        <v>0</v>
      </c>
      <c r="V89" s="136">
        <v>26</v>
      </c>
      <c r="W89" s="128">
        <v>14</v>
      </c>
      <c r="X89" s="34">
        <f t="shared" si="62"/>
        <v>291.5</v>
      </c>
      <c r="Y89" s="62">
        <v>169.5</v>
      </c>
      <c r="Z89" s="62">
        <v>70</v>
      </c>
      <c r="AA89" s="62">
        <v>21.5</v>
      </c>
      <c r="AB89" s="62">
        <v>78</v>
      </c>
      <c r="AC89" s="63">
        <v>0</v>
      </c>
      <c r="AD89" s="128">
        <v>122</v>
      </c>
      <c r="AE89" s="34">
        <f t="shared" si="54"/>
        <v>13</v>
      </c>
      <c r="AF89" s="62">
        <v>0</v>
      </c>
      <c r="AG89" s="62">
        <v>0</v>
      </c>
      <c r="AH89" s="62">
        <v>0</v>
      </c>
      <c r="AI89" s="62">
        <v>0</v>
      </c>
      <c r="AJ89" s="65">
        <v>13</v>
      </c>
      <c r="AK89" s="128">
        <v>0</v>
      </c>
      <c r="AL89" s="34">
        <f t="shared" si="63"/>
        <v>134.85</v>
      </c>
      <c r="AM89" s="62">
        <v>101</v>
      </c>
      <c r="AN89" s="62">
        <v>101</v>
      </c>
      <c r="AO89" s="62">
        <v>0</v>
      </c>
      <c r="AP89" s="62">
        <v>0</v>
      </c>
      <c r="AQ89" s="65">
        <v>0</v>
      </c>
      <c r="AR89" s="128">
        <v>33.85</v>
      </c>
    </row>
    <row r="90" spans="1:44" ht="12.75">
      <c r="A90" s="19">
        <v>74</v>
      </c>
      <c r="B90" s="14" t="s">
        <v>78</v>
      </c>
      <c r="C90" s="15">
        <f t="shared" si="55"/>
        <v>1203</v>
      </c>
      <c r="D90" s="16">
        <f t="shared" si="56"/>
        <v>1050</v>
      </c>
      <c r="E90" s="28">
        <f t="shared" si="57"/>
        <v>1050</v>
      </c>
      <c r="F90" s="17">
        <f t="shared" si="58"/>
        <v>0</v>
      </c>
      <c r="G90" s="28">
        <f t="shared" si="59"/>
        <v>0</v>
      </c>
      <c r="H90" s="111">
        <f t="shared" si="59"/>
        <v>0</v>
      </c>
      <c r="I90" s="32">
        <f t="shared" si="60"/>
        <v>153</v>
      </c>
      <c r="J90" s="60">
        <f t="shared" si="53"/>
        <v>36</v>
      </c>
      <c r="K90" s="117">
        <v>0</v>
      </c>
      <c r="L90" s="117">
        <v>0</v>
      </c>
      <c r="M90" s="117">
        <v>0</v>
      </c>
      <c r="N90" s="117">
        <v>0</v>
      </c>
      <c r="O90" s="124">
        <v>0</v>
      </c>
      <c r="P90" s="128">
        <v>36</v>
      </c>
      <c r="Q90" s="33">
        <f t="shared" si="61"/>
        <v>0</v>
      </c>
      <c r="R90" s="62">
        <v>0</v>
      </c>
      <c r="S90" s="62">
        <v>0</v>
      </c>
      <c r="T90" s="62">
        <v>0</v>
      </c>
      <c r="U90" s="62">
        <v>0</v>
      </c>
      <c r="V90" s="136">
        <v>0</v>
      </c>
      <c r="W90" s="128">
        <v>0</v>
      </c>
      <c r="X90" s="34">
        <f t="shared" si="62"/>
        <v>117</v>
      </c>
      <c r="Y90" s="62">
        <v>0</v>
      </c>
      <c r="Z90" s="62">
        <v>0</v>
      </c>
      <c r="AA90" s="62">
        <v>0</v>
      </c>
      <c r="AB90" s="62">
        <v>0</v>
      </c>
      <c r="AC90" s="63">
        <v>0</v>
      </c>
      <c r="AD90" s="128">
        <v>117</v>
      </c>
      <c r="AE90" s="34">
        <f t="shared" si="54"/>
        <v>0</v>
      </c>
      <c r="AF90" s="62">
        <v>0</v>
      </c>
      <c r="AG90" s="62">
        <v>0</v>
      </c>
      <c r="AH90" s="62">
        <v>0</v>
      </c>
      <c r="AI90" s="62">
        <v>0</v>
      </c>
      <c r="AJ90" s="65">
        <v>0</v>
      </c>
      <c r="AK90" s="128">
        <v>0</v>
      </c>
      <c r="AL90" s="34">
        <f t="shared" si="63"/>
        <v>1050</v>
      </c>
      <c r="AM90" s="62">
        <v>1050</v>
      </c>
      <c r="AN90" s="62">
        <v>1050</v>
      </c>
      <c r="AO90" s="62">
        <v>0</v>
      </c>
      <c r="AP90" s="62">
        <v>0</v>
      </c>
      <c r="AQ90" s="65">
        <v>0</v>
      </c>
      <c r="AR90" s="128">
        <v>0</v>
      </c>
    </row>
    <row r="91" spans="1:44" ht="25.5">
      <c r="A91" s="19">
        <v>75</v>
      </c>
      <c r="B91" s="14" t="s">
        <v>84</v>
      </c>
      <c r="C91" s="15">
        <f t="shared" si="55"/>
        <v>4823.28</v>
      </c>
      <c r="D91" s="16">
        <f t="shared" si="56"/>
        <v>4780.28</v>
      </c>
      <c r="E91" s="28">
        <f t="shared" si="57"/>
        <v>1688</v>
      </c>
      <c r="F91" s="17">
        <f t="shared" si="58"/>
        <v>2896.2799999999997</v>
      </c>
      <c r="G91" s="28">
        <f t="shared" si="59"/>
        <v>196</v>
      </c>
      <c r="H91" s="111">
        <f t="shared" si="59"/>
        <v>0</v>
      </c>
      <c r="I91" s="32">
        <f t="shared" si="60"/>
        <v>43</v>
      </c>
      <c r="J91" s="60">
        <f t="shared" si="53"/>
        <v>562.94</v>
      </c>
      <c r="K91" s="117">
        <v>562.94</v>
      </c>
      <c r="L91" s="117">
        <v>391</v>
      </c>
      <c r="M91" s="117">
        <v>171.94</v>
      </c>
      <c r="N91" s="117">
        <v>0</v>
      </c>
      <c r="O91" s="124">
        <v>0</v>
      </c>
      <c r="P91" s="128">
        <v>0</v>
      </c>
      <c r="Q91" s="33">
        <f t="shared" si="61"/>
        <v>1251.34</v>
      </c>
      <c r="R91" s="62">
        <v>1251.34</v>
      </c>
      <c r="S91" s="62">
        <v>0</v>
      </c>
      <c r="T91" s="62">
        <v>1251.34</v>
      </c>
      <c r="U91" s="62">
        <v>0</v>
      </c>
      <c r="V91" s="135">
        <v>0</v>
      </c>
      <c r="W91" s="128">
        <v>0</v>
      </c>
      <c r="X91" s="34">
        <f t="shared" si="62"/>
        <v>1541</v>
      </c>
      <c r="Y91" s="62">
        <v>1541</v>
      </c>
      <c r="Z91" s="62">
        <v>10</v>
      </c>
      <c r="AA91" s="62">
        <v>1335</v>
      </c>
      <c r="AB91" s="62">
        <v>196</v>
      </c>
      <c r="AC91" s="63">
        <v>0</v>
      </c>
      <c r="AD91" s="128">
        <v>0</v>
      </c>
      <c r="AE91" s="34">
        <f>AE92+AE93+AE94</f>
        <v>698</v>
      </c>
      <c r="AF91" s="62">
        <v>655</v>
      </c>
      <c r="AG91" s="62">
        <v>655</v>
      </c>
      <c r="AH91" s="62">
        <v>0</v>
      </c>
      <c r="AI91" s="62">
        <v>0</v>
      </c>
      <c r="AJ91" s="63">
        <v>0</v>
      </c>
      <c r="AK91" s="128">
        <v>43</v>
      </c>
      <c r="AL91" s="34">
        <f>AL92+AL93+AL94</f>
        <v>770</v>
      </c>
      <c r="AM91" s="62">
        <v>770</v>
      </c>
      <c r="AN91" s="62">
        <v>632</v>
      </c>
      <c r="AO91" s="62">
        <v>138</v>
      </c>
      <c r="AP91" s="62">
        <v>0</v>
      </c>
      <c r="AQ91" s="63">
        <v>0</v>
      </c>
      <c r="AR91" s="128">
        <v>0</v>
      </c>
    </row>
    <row r="92" spans="1:44" ht="12.75">
      <c r="A92" s="19">
        <v>76</v>
      </c>
      <c r="B92" s="14" t="s">
        <v>75</v>
      </c>
      <c r="C92" s="15">
        <f t="shared" si="55"/>
        <v>2655.04</v>
      </c>
      <c r="D92" s="16">
        <f t="shared" si="56"/>
        <v>2623.04</v>
      </c>
      <c r="E92" s="28">
        <f t="shared" si="57"/>
        <v>1118</v>
      </c>
      <c r="F92" s="17">
        <f t="shared" si="58"/>
        <v>1460.04</v>
      </c>
      <c r="G92" s="28">
        <f t="shared" si="59"/>
        <v>45</v>
      </c>
      <c r="H92" s="111">
        <f t="shared" si="59"/>
        <v>0</v>
      </c>
      <c r="I92" s="32">
        <f t="shared" si="60"/>
        <v>32</v>
      </c>
      <c r="J92" s="60">
        <f t="shared" si="53"/>
        <v>115.5</v>
      </c>
      <c r="K92" s="117">
        <v>115.5</v>
      </c>
      <c r="L92" s="117">
        <v>7</v>
      </c>
      <c r="M92" s="117">
        <v>108.5</v>
      </c>
      <c r="N92" s="117">
        <v>0</v>
      </c>
      <c r="O92" s="124">
        <v>0</v>
      </c>
      <c r="P92" s="128">
        <v>0</v>
      </c>
      <c r="Q92" s="33">
        <f t="shared" si="61"/>
        <v>819.54</v>
      </c>
      <c r="R92" s="62">
        <v>819.54</v>
      </c>
      <c r="S92" s="62">
        <v>0</v>
      </c>
      <c r="T92" s="62">
        <v>819.54</v>
      </c>
      <c r="U92" s="62">
        <v>0</v>
      </c>
      <c r="V92" s="136">
        <v>0</v>
      </c>
      <c r="W92" s="128">
        <v>0</v>
      </c>
      <c r="X92" s="34">
        <f t="shared" si="62"/>
        <v>582</v>
      </c>
      <c r="Y92" s="62">
        <v>582</v>
      </c>
      <c r="Z92" s="62">
        <v>5</v>
      </c>
      <c r="AA92" s="62">
        <v>532</v>
      </c>
      <c r="AB92" s="62">
        <v>45</v>
      </c>
      <c r="AC92" s="63">
        <v>0</v>
      </c>
      <c r="AD92" s="128">
        <v>0</v>
      </c>
      <c r="AE92" s="34">
        <f>AF92+AJ92+AK92</f>
        <v>567</v>
      </c>
      <c r="AF92" s="62">
        <v>535</v>
      </c>
      <c r="AG92" s="62">
        <v>535</v>
      </c>
      <c r="AH92" s="62">
        <v>0</v>
      </c>
      <c r="AI92" s="62">
        <v>0</v>
      </c>
      <c r="AJ92" s="65">
        <v>0</v>
      </c>
      <c r="AK92" s="128">
        <v>32</v>
      </c>
      <c r="AL92" s="34">
        <f t="shared" si="63"/>
        <v>571</v>
      </c>
      <c r="AM92" s="62">
        <v>571</v>
      </c>
      <c r="AN92" s="62">
        <v>571</v>
      </c>
      <c r="AO92" s="62">
        <v>0</v>
      </c>
      <c r="AP92" s="62">
        <v>0</v>
      </c>
      <c r="AQ92" s="65">
        <v>0</v>
      </c>
      <c r="AR92" s="128">
        <v>0</v>
      </c>
    </row>
    <row r="93" spans="1:44" ht="12.75">
      <c r="A93" s="19">
        <v>77</v>
      </c>
      <c r="B93" s="14" t="s">
        <v>76</v>
      </c>
      <c r="C93" s="15">
        <f t="shared" si="55"/>
        <v>584.23</v>
      </c>
      <c r="D93" s="16">
        <f t="shared" si="56"/>
        <v>584.23</v>
      </c>
      <c r="E93" s="28">
        <f t="shared" si="57"/>
        <v>434</v>
      </c>
      <c r="F93" s="17">
        <f t="shared" si="58"/>
        <v>106.23</v>
      </c>
      <c r="G93" s="28">
        <f t="shared" si="59"/>
        <v>44</v>
      </c>
      <c r="H93" s="111">
        <f t="shared" si="59"/>
        <v>0</v>
      </c>
      <c r="I93" s="32">
        <f t="shared" si="60"/>
        <v>0</v>
      </c>
      <c r="J93" s="60">
        <f t="shared" si="53"/>
        <v>384.23</v>
      </c>
      <c r="K93" s="117">
        <v>384.23</v>
      </c>
      <c r="L93" s="117">
        <v>384</v>
      </c>
      <c r="M93" s="117">
        <v>0.23</v>
      </c>
      <c r="N93" s="117">
        <v>0</v>
      </c>
      <c r="O93" s="124">
        <v>0</v>
      </c>
      <c r="P93" s="128">
        <v>0</v>
      </c>
      <c r="Q93" s="33">
        <f t="shared" si="61"/>
        <v>0</v>
      </c>
      <c r="R93" s="62">
        <v>0</v>
      </c>
      <c r="S93" s="62">
        <v>0</v>
      </c>
      <c r="T93" s="62">
        <v>0</v>
      </c>
      <c r="U93" s="62">
        <v>0</v>
      </c>
      <c r="V93" s="136">
        <v>0</v>
      </c>
      <c r="W93" s="128">
        <v>0</v>
      </c>
      <c r="X93" s="34">
        <f t="shared" si="62"/>
        <v>154</v>
      </c>
      <c r="Y93" s="62">
        <v>154</v>
      </c>
      <c r="Z93" s="62">
        <v>4</v>
      </c>
      <c r="AA93" s="62">
        <v>106</v>
      </c>
      <c r="AB93" s="62">
        <v>44</v>
      </c>
      <c r="AC93" s="63">
        <v>0</v>
      </c>
      <c r="AD93" s="128">
        <v>0</v>
      </c>
      <c r="AE93" s="34">
        <f>AF93+AJ93+AK93</f>
        <v>0</v>
      </c>
      <c r="AF93" s="62">
        <v>0</v>
      </c>
      <c r="AG93" s="62">
        <v>0</v>
      </c>
      <c r="AH93" s="62">
        <v>0</v>
      </c>
      <c r="AI93" s="62">
        <v>0</v>
      </c>
      <c r="AJ93" s="65">
        <v>0</v>
      </c>
      <c r="AK93" s="128">
        <v>0</v>
      </c>
      <c r="AL93" s="34">
        <f t="shared" si="63"/>
        <v>46</v>
      </c>
      <c r="AM93" s="62">
        <v>46</v>
      </c>
      <c r="AN93" s="62">
        <v>46</v>
      </c>
      <c r="AO93" s="62">
        <v>0</v>
      </c>
      <c r="AP93" s="62">
        <v>0</v>
      </c>
      <c r="AQ93" s="65">
        <v>0</v>
      </c>
      <c r="AR93" s="128">
        <v>0</v>
      </c>
    </row>
    <row r="94" spans="1:44" ht="13.5" thickBot="1">
      <c r="A94" s="21">
        <v>78</v>
      </c>
      <c r="B94" s="14" t="s">
        <v>77</v>
      </c>
      <c r="C94" s="15">
        <f t="shared" si="55"/>
        <v>1583.51</v>
      </c>
      <c r="D94" s="16">
        <f t="shared" si="56"/>
        <v>1572.51</v>
      </c>
      <c r="E94" s="28">
        <f t="shared" si="57"/>
        <v>136</v>
      </c>
      <c r="F94" s="17">
        <f t="shared" si="58"/>
        <v>1329.51</v>
      </c>
      <c r="G94" s="28">
        <f t="shared" si="59"/>
        <v>107</v>
      </c>
      <c r="H94" s="111">
        <f t="shared" si="59"/>
        <v>0</v>
      </c>
      <c r="I94" s="32">
        <f t="shared" si="60"/>
        <v>11</v>
      </c>
      <c r="J94" s="60">
        <f t="shared" si="53"/>
        <v>63.21</v>
      </c>
      <c r="K94" s="117">
        <v>63.21</v>
      </c>
      <c r="L94" s="117">
        <v>0</v>
      </c>
      <c r="M94" s="117">
        <v>63.21</v>
      </c>
      <c r="N94" s="117">
        <v>0</v>
      </c>
      <c r="O94" s="124">
        <v>0</v>
      </c>
      <c r="P94" s="128">
        <v>0</v>
      </c>
      <c r="Q94" s="33">
        <f t="shared" si="61"/>
        <v>431.79999999999995</v>
      </c>
      <c r="R94" s="62">
        <v>431.79999999999995</v>
      </c>
      <c r="S94" s="62">
        <v>0</v>
      </c>
      <c r="T94" s="62">
        <v>431.79999999999995</v>
      </c>
      <c r="U94" s="62">
        <v>0</v>
      </c>
      <c r="V94" s="137">
        <v>0</v>
      </c>
      <c r="W94" s="128">
        <v>0</v>
      </c>
      <c r="X94" s="34">
        <f t="shared" si="62"/>
        <v>804.5</v>
      </c>
      <c r="Y94" s="62">
        <v>804.5</v>
      </c>
      <c r="Z94" s="62">
        <v>1</v>
      </c>
      <c r="AA94" s="62">
        <v>696.5</v>
      </c>
      <c r="AB94" s="62">
        <v>107</v>
      </c>
      <c r="AC94" s="63">
        <v>0</v>
      </c>
      <c r="AD94" s="128">
        <v>0</v>
      </c>
      <c r="AE94" s="34">
        <f>AF94+AJ94+AK94</f>
        <v>131</v>
      </c>
      <c r="AF94" s="62">
        <v>120</v>
      </c>
      <c r="AG94" s="62">
        <v>120</v>
      </c>
      <c r="AH94" s="62">
        <v>0</v>
      </c>
      <c r="AI94" s="62">
        <v>0</v>
      </c>
      <c r="AJ94" s="65">
        <v>0</v>
      </c>
      <c r="AK94" s="128">
        <v>11</v>
      </c>
      <c r="AL94" s="34">
        <f t="shared" si="63"/>
        <v>153</v>
      </c>
      <c r="AM94" s="62">
        <v>153</v>
      </c>
      <c r="AN94" s="62">
        <v>15</v>
      </c>
      <c r="AO94" s="62">
        <v>138</v>
      </c>
      <c r="AP94" s="62">
        <v>0</v>
      </c>
      <c r="AQ94" s="65">
        <v>0</v>
      </c>
      <c r="AR94" s="128">
        <v>0</v>
      </c>
    </row>
    <row r="95" spans="1:44" s="53" customFormat="1" ht="12.75" customHeight="1" thickBot="1">
      <c r="A95" s="49"/>
      <c r="B95" s="190" t="s">
        <v>85</v>
      </c>
      <c r="C95" s="191"/>
      <c r="D95" s="114"/>
      <c r="E95" s="114"/>
      <c r="F95" s="114"/>
      <c r="G95" s="114"/>
      <c r="H95" s="114"/>
      <c r="I95" s="114"/>
      <c r="J95" s="133"/>
      <c r="K95" s="114">
        <v>0</v>
      </c>
      <c r="L95" s="114">
        <v>0</v>
      </c>
      <c r="M95" s="114">
        <v>0</v>
      </c>
      <c r="N95" s="114">
        <v>0</v>
      </c>
      <c r="O95" s="125">
        <v>0</v>
      </c>
      <c r="P95" s="125">
        <v>158</v>
      </c>
      <c r="Q95" s="51"/>
      <c r="R95" s="66">
        <v>0</v>
      </c>
      <c r="S95" s="66">
        <v>0</v>
      </c>
      <c r="T95" s="66">
        <v>0</v>
      </c>
      <c r="U95" s="66">
        <v>0</v>
      </c>
      <c r="V95" s="138"/>
      <c r="W95" s="125">
        <v>0</v>
      </c>
      <c r="X95" s="55"/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125">
        <v>0</v>
      </c>
      <c r="AE95" s="55"/>
      <c r="AF95" s="66">
        <v>0</v>
      </c>
      <c r="AG95" s="66">
        <v>0</v>
      </c>
      <c r="AH95" s="66">
        <v>0</v>
      </c>
      <c r="AI95" s="66">
        <v>0</v>
      </c>
      <c r="AJ95" s="67"/>
      <c r="AK95" s="125"/>
      <c r="AL95" s="55"/>
      <c r="AM95" s="66">
        <v>0</v>
      </c>
      <c r="AN95" s="66">
        <v>0</v>
      </c>
      <c r="AO95" s="66">
        <v>0</v>
      </c>
      <c r="AP95" s="66">
        <v>0</v>
      </c>
      <c r="AQ95" s="67"/>
      <c r="AR95" s="125">
        <v>0</v>
      </c>
    </row>
    <row r="96" spans="1:44" ht="12.75" customHeight="1">
      <c r="A96" s="36">
        <v>79</v>
      </c>
      <c r="B96" s="24" t="s">
        <v>86</v>
      </c>
      <c r="C96" s="26">
        <f aca="true" t="shared" si="64" ref="C96:I96">J96+Q96+X96+AE96+AL96</f>
        <v>10716</v>
      </c>
      <c r="D96" s="27">
        <f t="shared" si="64"/>
        <v>229</v>
      </c>
      <c r="E96" s="28">
        <f t="shared" si="64"/>
        <v>60</v>
      </c>
      <c r="F96" s="28">
        <f t="shared" si="64"/>
        <v>167</v>
      </c>
      <c r="G96" s="28">
        <f t="shared" si="64"/>
        <v>2</v>
      </c>
      <c r="H96" s="111">
        <f t="shared" si="64"/>
        <v>3791</v>
      </c>
      <c r="I96" s="32">
        <f t="shared" si="64"/>
        <v>6696</v>
      </c>
      <c r="J96" s="60">
        <f aca="true" t="shared" si="65" ref="J96:J101">K96+O96+P96</f>
        <v>1996</v>
      </c>
      <c r="K96" s="117">
        <v>122</v>
      </c>
      <c r="L96" s="117">
        <v>7</v>
      </c>
      <c r="M96" s="117">
        <v>114</v>
      </c>
      <c r="N96" s="117">
        <v>1</v>
      </c>
      <c r="O96" s="124">
        <v>318</v>
      </c>
      <c r="P96" s="128">
        <v>1556</v>
      </c>
      <c r="Q96" s="33">
        <f aca="true" t="shared" si="66" ref="Q96:Q107">R96+V96+W96</f>
        <v>2713</v>
      </c>
      <c r="R96" s="62">
        <v>23</v>
      </c>
      <c r="S96" s="62">
        <v>0</v>
      </c>
      <c r="T96" s="62">
        <v>23</v>
      </c>
      <c r="U96" s="62">
        <v>0</v>
      </c>
      <c r="V96" s="136">
        <v>321</v>
      </c>
      <c r="W96" s="128">
        <v>2369</v>
      </c>
      <c r="X96" s="34">
        <f aca="true" t="shared" si="67" ref="X96:X101">Y96+AC96+AD96</f>
        <v>1851</v>
      </c>
      <c r="Y96" s="62">
        <v>31</v>
      </c>
      <c r="Z96" s="62">
        <v>0</v>
      </c>
      <c r="AA96" s="62">
        <v>30</v>
      </c>
      <c r="AB96" s="62">
        <v>1</v>
      </c>
      <c r="AC96" s="63">
        <v>469</v>
      </c>
      <c r="AD96" s="128">
        <v>1351</v>
      </c>
      <c r="AE96" s="34">
        <f aca="true" t="shared" si="68" ref="AE96:AE107">AF96+AJ96+AK96</f>
        <v>2326</v>
      </c>
      <c r="AF96" s="62">
        <v>53</v>
      </c>
      <c r="AG96" s="62">
        <v>53</v>
      </c>
      <c r="AH96" s="62">
        <v>0</v>
      </c>
      <c r="AI96" s="62">
        <v>0</v>
      </c>
      <c r="AJ96" s="65">
        <v>1483</v>
      </c>
      <c r="AK96" s="128">
        <v>790</v>
      </c>
      <c r="AL96" s="34">
        <f aca="true" t="shared" si="69" ref="AL96:AL101">AM96+AQ96+AR96</f>
        <v>1830</v>
      </c>
      <c r="AM96" s="62">
        <v>0</v>
      </c>
      <c r="AN96" s="62">
        <v>0</v>
      </c>
      <c r="AO96" s="62">
        <v>0</v>
      </c>
      <c r="AP96" s="62">
        <v>0</v>
      </c>
      <c r="AQ96" s="65">
        <v>1200</v>
      </c>
      <c r="AR96" s="128">
        <v>630</v>
      </c>
    </row>
    <row r="97" spans="1:44" ht="12.75" customHeight="1">
      <c r="A97" s="23">
        <v>80</v>
      </c>
      <c r="B97" s="14" t="s">
        <v>71</v>
      </c>
      <c r="C97" s="26">
        <f aca="true" t="shared" si="70" ref="C97:C107">J97+Q97+X97+AE97+AL97</f>
        <v>299</v>
      </c>
      <c r="D97" s="27">
        <f aca="true" t="shared" si="71" ref="D97:D107">K97+R97+Y97+AF97+AM97</f>
        <v>101</v>
      </c>
      <c r="E97" s="28">
        <f aca="true" t="shared" si="72" ref="E97:E107">L97+S97+Z97+AG97+AN97</f>
        <v>32</v>
      </c>
      <c r="F97" s="28">
        <f aca="true" t="shared" si="73" ref="F97:F107">M97+T97+AA97+AH97+AO97</f>
        <v>68</v>
      </c>
      <c r="G97" s="28">
        <f aca="true" t="shared" si="74" ref="G97:H107">N97+U97+AB97+AI97+AP97</f>
        <v>1</v>
      </c>
      <c r="H97" s="111">
        <f t="shared" si="74"/>
        <v>75</v>
      </c>
      <c r="I97" s="32">
        <f aca="true" t="shared" si="75" ref="I97:I107">P97+W97+AD97+AK97+AR97</f>
        <v>123</v>
      </c>
      <c r="J97" s="60">
        <f t="shared" si="65"/>
        <v>140</v>
      </c>
      <c r="K97" s="117">
        <v>50</v>
      </c>
      <c r="L97" s="117">
        <v>2</v>
      </c>
      <c r="M97" s="117">
        <v>48</v>
      </c>
      <c r="N97" s="117">
        <v>0</v>
      </c>
      <c r="O97" s="124">
        <v>28</v>
      </c>
      <c r="P97" s="128">
        <v>62</v>
      </c>
      <c r="Q97" s="33">
        <f t="shared" si="66"/>
        <v>14</v>
      </c>
      <c r="R97" s="62">
        <v>10</v>
      </c>
      <c r="S97" s="62">
        <v>0</v>
      </c>
      <c r="T97" s="62">
        <v>10</v>
      </c>
      <c r="U97" s="62">
        <v>0</v>
      </c>
      <c r="V97" s="136">
        <v>0</v>
      </c>
      <c r="W97" s="128">
        <v>4</v>
      </c>
      <c r="X97" s="34">
        <f t="shared" si="67"/>
        <v>57</v>
      </c>
      <c r="Y97" s="62">
        <v>9</v>
      </c>
      <c r="Z97" s="62">
        <v>0</v>
      </c>
      <c r="AA97" s="62">
        <v>8</v>
      </c>
      <c r="AB97" s="62">
        <v>1</v>
      </c>
      <c r="AC97" s="63">
        <v>9</v>
      </c>
      <c r="AD97" s="128">
        <v>39</v>
      </c>
      <c r="AE97" s="34">
        <f t="shared" si="68"/>
        <v>43</v>
      </c>
      <c r="AF97" s="62">
        <v>30</v>
      </c>
      <c r="AG97" s="62">
        <v>30</v>
      </c>
      <c r="AH97" s="62">
        <v>0</v>
      </c>
      <c r="AI97" s="62">
        <v>0</v>
      </c>
      <c r="AJ97" s="65">
        <v>6</v>
      </c>
      <c r="AK97" s="128">
        <v>7</v>
      </c>
      <c r="AL97" s="34">
        <f t="shared" si="69"/>
        <v>45</v>
      </c>
      <c r="AM97" s="62">
        <v>2</v>
      </c>
      <c r="AN97" s="62">
        <v>0</v>
      </c>
      <c r="AO97" s="62">
        <v>2</v>
      </c>
      <c r="AP97" s="62">
        <v>0</v>
      </c>
      <c r="AQ97" s="65">
        <v>32</v>
      </c>
      <c r="AR97" s="128">
        <v>11</v>
      </c>
    </row>
    <row r="98" spans="1:44" ht="12.75" customHeight="1">
      <c r="A98" s="23">
        <v>81</v>
      </c>
      <c r="B98" s="14" t="s">
        <v>72</v>
      </c>
      <c r="C98" s="26">
        <f t="shared" si="70"/>
        <v>487450</v>
      </c>
      <c r="D98" s="27">
        <f t="shared" si="71"/>
        <v>225300</v>
      </c>
      <c r="E98" s="28">
        <f t="shared" si="72"/>
        <v>77800</v>
      </c>
      <c r="F98" s="28">
        <f t="shared" si="73"/>
        <v>142500</v>
      </c>
      <c r="G98" s="28">
        <f t="shared" si="74"/>
        <v>5000</v>
      </c>
      <c r="H98" s="111">
        <f t="shared" si="74"/>
        <v>77400</v>
      </c>
      <c r="I98" s="32">
        <f t="shared" si="75"/>
        <v>184750</v>
      </c>
      <c r="J98" s="60">
        <f t="shared" si="65"/>
        <v>264250</v>
      </c>
      <c r="K98" s="117">
        <v>111700</v>
      </c>
      <c r="L98" s="117">
        <v>10000</v>
      </c>
      <c r="M98" s="117">
        <v>101700</v>
      </c>
      <c r="N98" s="117">
        <v>0</v>
      </c>
      <c r="O98" s="124">
        <v>33800</v>
      </c>
      <c r="P98" s="128">
        <v>118750</v>
      </c>
      <c r="Q98" s="33">
        <f t="shared" si="66"/>
        <v>23800</v>
      </c>
      <c r="R98" s="62">
        <v>18000</v>
      </c>
      <c r="S98" s="62">
        <v>0</v>
      </c>
      <c r="T98" s="62">
        <v>18000</v>
      </c>
      <c r="U98" s="62">
        <v>0</v>
      </c>
      <c r="V98" s="136">
        <v>0</v>
      </c>
      <c r="W98" s="128">
        <v>5800</v>
      </c>
      <c r="X98" s="34">
        <f t="shared" si="67"/>
        <v>85800</v>
      </c>
      <c r="Y98" s="62">
        <v>19800</v>
      </c>
      <c r="Z98" s="62">
        <v>0</v>
      </c>
      <c r="AA98" s="62">
        <v>14800</v>
      </c>
      <c r="AB98" s="62">
        <v>5000</v>
      </c>
      <c r="AC98" s="63">
        <v>16400</v>
      </c>
      <c r="AD98" s="128">
        <v>49600</v>
      </c>
      <c r="AE98" s="34">
        <f t="shared" si="68"/>
        <v>78000</v>
      </c>
      <c r="AF98" s="62">
        <v>67800</v>
      </c>
      <c r="AG98" s="62">
        <v>67800</v>
      </c>
      <c r="AH98" s="62">
        <v>0</v>
      </c>
      <c r="AI98" s="62">
        <v>0</v>
      </c>
      <c r="AJ98" s="65">
        <v>6000</v>
      </c>
      <c r="AK98" s="128">
        <v>4200</v>
      </c>
      <c r="AL98" s="34">
        <f t="shared" si="69"/>
        <v>35600</v>
      </c>
      <c r="AM98" s="62">
        <v>8000</v>
      </c>
      <c r="AN98" s="62">
        <v>0</v>
      </c>
      <c r="AO98" s="62">
        <v>8000</v>
      </c>
      <c r="AP98" s="62">
        <v>0</v>
      </c>
      <c r="AQ98" s="65">
        <v>21200</v>
      </c>
      <c r="AR98" s="128">
        <v>6400</v>
      </c>
    </row>
    <row r="99" spans="1:44" ht="12.75" customHeight="1">
      <c r="A99" s="23">
        <v>82</v>
      </c>
      <c r="B99" s="14" t="s">
        <v>73</v>
      </c>
      <c r="C99" s="26">
        <f t="shared" si="70"/>
        <v>144250</v>
      </c>
      <c r="D99" s="27">
        <f t="shared" si="71"/>
        <v>39700</v>
      </c>
      <c r="E99" s="28">
        <f t="shared" si="72"/>
        <v>4000</v>
      </c>
      <c r="F99" s="28">
        <f t="shared" si="73"/>
        <v>34700</v>
      </c>
      <c r="G99" s="28">
        <f t="shared" si="74"/>
        <v>1000</v>
      </c>
      <c r="H99" s="111">
        <f t="shared" si="74"/>
        <v>45200</v>
      </c>
      <c r="I99" s="32">
        <f t="shared" si="75"/>
        <v>59350</v>
      </c>
      <c r="J99" s="60">
        <f t="shared" si="65"/>
        <v>64450</v>
      </c>
      <c r="K99" s="117">
        <v>23900</v>
      </c>
      <c r="L99" s="117">
        <v>4000</v>
      </c>
      <c r="M99" s="117">
        <v>19900</v>
      </c>
      <c r="N99" s="117">
        <v>0</v>
      </c>
      <c r="O99" s="124">
        <v>14200</v>
      </c>
      <c r="P99" s="128">
        <v>26350</v>
      </c>
      <c r="Q99" s="33">
        <f t="shared" si="66"/>
        <v>9300</v>
      </c>
      <c r="R99" s="62">
        <v>6400</v>
      </c>
      <c r="S99" s="62">
        <v>0</v>
      </c>
      <c r="T99" s="62">
        <v>6400</v>
      </c>
      <c r="U99" s="62">
        <v>0</v>
      </c>
      <c r="V99" s="136">
        <v>0</v>
      </c>
      <c r="W99" s="128">
        <v>2900</v>
      </c>
      <c r="X99" s="34">
        <f t="shared" si="67"/>
        <v>38400</v>
      </c>
      <c r="Y99" s="62">
        <v>5400</v>
      </c>
      <c r="Z99" s="62">
        <v>0</v>
      </c>
      <c r="AA99" s="62">
        <v>4400</v>
      </c>
      <c r="AB99" s="62">
        <v>1000</v>
      </c>
      <c r="AC99" s="63">
        <v>13400</v>
      </c>
      <c r="AD99" s="128">
        <v>19600</v>
      </c>
      <c r="AE99" s="34">
        <f t="shared" si="68"/>
        <v>7700</v>
      </c>
      <c r="AF99" s="62">
        <v>0</v>
      </c>
      <c r="AG99" s="62">
        <v>0</v>
      </c>
      <c r="AH99" s="62">
        <v>0</v>
      </c>
      <c r="AI99" s="62">
        <v>0</v>
      </c>
      <c r="AJ99" s="65">
        <v>3500</v>
      </c>
      <c r="AK99" s="128">
        <v>4200</v>
      </c>
      <c r="AL99" s="34">
        <f t="shared" si="69"/>
        <v>24400</v>
      </c>
      <c r="AM99" s="62">
        <v>4000</v>
      </c>
      <c r="AN99" s="62">
        <v>0</v>
      </c>
      <c r="AO99" s="62">
        <v>4000</v>
      </c>
      <c r="AP99" s="62">
        <v>0</v>
      </c>
      <c r="AQ99" s="65">
        <v>14100</v>
      </c>
      <c r="AR99" s="128">
        <v>6300</v>
      </c>
    </row>
    <row r="100" spans="1:44" ht="25.5" customHeight="1">
      <c r="A100" s="23">
        <v>83</v>
      </c>
      <c r="B100" s="14" t="s">
        <v>87</v>
      </c>
      <c r="C100" s="26">
        <f t="shared" si="70"/>
        <v>3764</v>
      </c>
      <c r="D100" s="27">
        <f t="shared" si="71"/>
        <v>741</v>
      </c>
      <c r="E100" s="28">
        <f t="shared" si="72"/>
        <v>142</v>
      </c>
      <c r="F100" s="28">
        <f t="shared" si="73"/>
        <v>517</v>
      </c>
      <c r="G100" s="28">
        <f t="shared" si="74"/>
        <v>82</v>
      </c>
      <c r="H100" s="111">
        <f t="shared" si="74"/>
        <v>2396</v>
      </c>
      <c r="I100" s="32">
        <f t="shared" si="75"/>
        <v>627</v>
      </c>
      <c r="J100" s="60">
        <f t="shared" si="65"/>
        <v>523</v>
      </c>
      <c r="K100" s="117">
        <v>215</v>
      </c>
      <c r="L100" s="117">
        <v>13</v>
      </c>
      <c r="M100" s="117">
        <v>197</v>
      </c>
      <c r="N100" s="117">
        <v>5</v>
      </c>
      <c r="O100" s="124">
        <v>61</v>
      </c>
      <c r="P100" s="128">
        <v>247</v>
      </c>
      <c r="Q100" s="33">
        <f t="shared" si="66"/>
        <v>324</v>
      </c>
      <c r="R100" s="62">
        <v>192</v>
      </c>
      <c r="S100" s="62">
        <v>22</v>
      </c>
      <c r="T100" s="62">
        <v>169</v>
      </c>
      <c r="U100" s="62">
        <v>1</v>
      </c>
      <c r="V100" s="135">
        <v>57</v>
      </c>
      <c r="W100" s="128">
        <v>75</v>
      </c>
      <c r="X100" s="34">
        <f t="shared" si="67"/>
        <v>767</v>
      </c>
      <c r="Y100" s="62">
        <v>209</v>
      </c>
      <c r="Z100" s="62">
        <v>10</v>
      </c>
      <c r="AA100" s="62">
        <v>123</v>
      </c>
      <c r="AB100" s="62">
        <v>76</v>
      </c>
      <c r="AC100" s="63">
        <v>441</v>
      </c>
      <c r="AD100" s="128">
        <v>117</v>
      </c>
      <c r="AE100" s="34">
        <f t="shared" si="68"/>
        <v>439</v>
      </c>
      <c r="AF100" s="62">
        <v>64</v>
      </c>
      <c r="AG100" s="62">
        <v>64</v>
      </c>
      <c r="AH100" s="62">
        <v>0</v>
      </c>
      <c r="AI100" s="62">
        <v>0</v>
      </c>
      <c r="AJ100" s="63">
        <v>226</v>
      </c>
      <c r="AK100" s="128">
        <v>149</v>
      </c>
      <c r="AL100" s="34">
        <f t="shared" si="69"/>
        <v>1711</v>
      </c>
      <c r="AM100" s="62">
        <v>61</v>
      </c>
      <c r="AN100" s="62">
        <v>33</v>
      </c>
      <c r="AO100" s="62">
        <v>28</v>
      </c>
      <c r="AP100" s="62">
        <v>0</v>
      </c>
      <c r="AQ100" s="63">
        <v>1611</v>
      </c>
      <c r="AR100" s="128">
        <v>39</v>
      </c>
    </row>
    <row r="101" spans="1:44" ht="25.5" customHeight="1">
      <c r="A101" s="23">
        <v>84</v>
      </c>
      <c r="B101" s="14" t="s">
        <v>88</v>
      </c>
      <c r="C101" s="26">
        <f t="shared" si="70"/>
        <v>3120</v>
      </c>
      <c r="D101" s="27">
        <f t="shared" si="71"/>
        <v>166</v>
      </c>
      <c r="E101" s="28">
        <f t="shared" si="72"/>
        <v>19</v>
      </c>
      <c r="F101" s="28">
        <f t="shared" si="73"/>
        <v>147</v>
      </c>
      <c r="G101" s="28">
        <f t="shared" si="74"/>
        <v>0</v>
      </c>
      <c r="H101" s="111">
        <f t="shared" si="74"/>
        <v>2402</v>
      </c>
      <c r="I101" s="32">
        <f t="shared" si="75"/>
        <v>552</v>
      </c>
      <c r="J101" s="60">
        <f t="shared" si="65"/>
        <v>329</v>
      </c>
      <c r="K101" s="117">
        <v>45</v>
      </c>
      <c r="L101" s="117">
        <v>1</v>
      </c>
      <c r="M101" s="117">
        <v>44</v>
      </c>
      <c r="N101" s="117">
        <v>0</v>
      </c>
      <c r="O101" s="124">
        <v>61</v>
      </c>
      <c r="P101" s="128">
        <v>223</v>
      </c>
      <c r="Q101" s="33">
        <f t="shared" si="66"/>
        <v>230</v>
      </c>
      <c r="R101" s="62">
        <v>85</v>
      </c>
      <c r="S101" s="62">
        <v>4</v>
      </c>
      <c r="T101" s="62">
        <v>81</v>
      </c>
      <c r="U101" s="62">
        <v>0</v>
      </c>
      <c r="V101" s="136">
        <v>103</v>
      </c>
      <c r="W101" s="128">
        <v>42</v>
      </c>
      <c r="X101" s="34">
        <f t="shared" si="67"/>
        <v>583</v>
      </c>
      <c r="Y101" s="62">
        <v>28</v>
      </c>
      <c r="Z101" s="62">
        <v>6</v>
      </c>
      <c r="AA101" s="62">
        <v>22</v>
      </c>
      <c r="AB101" s="62">
        <v>0</v>
      </c>
      <c r="AC101" s="63">
        <v>441</v>
      </c>
      <c r="AD101" s="128">
        <v>114</v>
      </c>
      <c r="AE101" s="34">
        <f t="shared" si="68"/>
        <v>368</v>
      </c>
      <c r="AF101" s="62">
        <v>7</v>
      </c>
      <c r="AG101" s="62">
        <v>7</v>
      </c>
      <c r="AH101" s="62">
        <v>0</v>
      </c>
      <c r="AI101" s="62">
        <v>0</v>
      </c>
      <c r="AJ101" s="65">
        <v>226</v>
      </c>
      <c r="AK101" s="128">
        <v>135</v>
      </c>
      <c r="AL101" s="34">
        <f t="shared" si="69"/>
        <v>1610</v>
      </c>
      <c r="AM101" s="62">
        <v>1</v>
      </c>
      <c r="AN101" s="62">
        <v>1</v>
      </c>
      <c r="AO101" s="62">
        <v>0</v>
      </c>
      <c r="AP101" s="62">
        <v>0</v>
      </c>
      <c r="AQ101" s="65">
        <v>1571</v>
      </c>
      <c r="AR101" s="128">
        <v>38</v>
      </c>
    </row>
    <row r="102" spans="1:44" ht="24.75" customHeight="1">
      <c r="A102" s="23">
        <v>85</v>
      </c>
      <c r="B102" s="14" t="s">
        <v>89</v>
      </c>
      <c r="C102" s="26">
        <f t="shared" si="70"/>
        <v>700</v>
      </c>
      <c r="D102" s="27">
        <f t="shared" si="71"/>
        <v>652</v>
      </c>
      <c r="E102" s="28">
        <f t="shared" si="72"/>
        <v>126</v>
      </c>
      <c r="F102" s="28">
        <f t="shared" si="73"/>
        <v>397</v>
      </c>
      <c r="G102" s="28">
        <f t="shared" si="74"/>
        <v>84</v>
      </c>
      <c r="H102" s="111">
        <f t="shared" si="74"/>
        <v>8</v>
      </c>
      <c r="I102" s="32">
        <f t="shared" si="75"/>
        <v>45</v>
      </c>
      <c r="J102" s="60">
        <f>SUM(K102,O102,P102)</f>
        <v>251</v>
      </c>
      <c r="K102" s="117">
        <v>225</v>
      </c>
      <c r="L102" s="117">
        <v>12</v>
      </c>
      <c r="M102" s="117">
        <v>159</v>
      </c>
      <c r="N102" s="117">
        <v>5</v>
      </c>
      <c r="O102" s="124">
        <v>1</v>
      </c>
      <c r="P102" s="128">
        <v>25</v>
      </c>
      <c r="Q102" s="33">
        <f t="shared" si="66"/>
        <v>126</v>
      </c>
      <c r="R102" s="62">
        <v>126</v>
      </c>
      <c r="S102" s="62">
        <v>18</v>
      </c>
      <c r="T102" s="62">
        <v>107</v>
      </c>
      <c r="U102" s="62">
        <v>1</v>
      </c>
      <c r="V102" s="135">
        <v>0</v>
      </c>
      <c r="W102" s="128">
        <v>0</v>
      </c>
      <c r="X102" s="34">
        <f>Y102+AC102+AD103</f>
        <v>188</v>
      </c>
      <c r="Y102" s="62">
        <v>188</v>
      </c>
      <c r="Z102" s="62">
        <v>7</v>
      </c>
      <c r="AA102" s="62">
        <v>103</v>
      </c>
      <c r="AB102" s="62">
        <v>78</v>
      </c>
      <c r="AC102" s="63">
        <v>0</v>
      </c>
      <c r="AD102" s="128">
        <v>5</v>
      </c>
      <c r="AE102" s="34">
        <f t="shared" si="68"/>
        <v>67</v>
      </c>
      <c r="AF102" s="62">
        <v>53</v>
      </c>
      <c r="AG102" s="62">
        <v>57</v>
      </c>
      <c r="AH102" s="62">
        <v>0</v>
      </c>
      <c r="AI102" s="62">
        <v>0</v>
      </c>
      <c r="AJ102" s="63">
        <v>0</v>
      </c>
      <c r="AK102" s="128">
        <v>14</v>
      </c>
      <c r="AL102" s="34">
        <f aca="true" t="shared" si="76" ref="AL102:AL121">AM102+AQ102+AR102</f>
        <v>68</v>
      </c>
      <c r="AM102" s="62">
        <v>60</v>
      </c>
      <c r="AN102" s="62">
        <v>32</v>
      </c>
      <c r="AO102" s="62">
        <v>28</v>
      </c>
      <c r="AP102" s="62">
        <v>0</v>
      </c>
      <c r="AQ102" s="63">
        <v>7</v>
      </c>
      <c r="AR102" s="128">
        <v>1</v>
      </c>
    </row>
    <row r="103" spans="1:44" ht="12.75">
      <c r="A103" s="23">
        <v>86</v>
      </c>
      <c r="B103" s="14" t="s">
        <v>90</v>
      </c>
      <c r="C103" s="26">
        <f t="shared" si="70"/>
        <v>1</v>
      </c>
      <c r="D103" s="27">
        <f t="shared" si="71"/>
        <v>0</v>
      </c>
      <c r="E103" s="28">
        <f t="shared" si="72"/>
        <v>0</v>
      </c>
      <c r="F103" s="28">
        <f t="shared" si="73"/>
        <v>0</v>
      </c>
      <c r="G103" s="28">
        <f t="shared" si="74"/>
        <v>0</v>
      </c>
      <c r="H103" s="111">
        <f t="shared" si="74"/>
        <v>1</v>
      </c>
      <c r="I103" s="32">
        <f t="shared" si="75"/>
        <v>0</v>
      </c>
      <c r="J103" s="60">
        <f>K103+O103+P103</f>
        <v>0</v>
      </c>
      <c r="K103" s="117">
        <v>0</v>
      </c>
      <c r="L103" s="117">
        <v>0</v>
      </c>
      <c r="M103" s="117">
        <v>0</v>
      </c>
      <c r="N103" s="117">
        <v>0</v>
      </c>
      <c r="O103" s="124">
        <v>0</v>
      </c>
      <c r="P103" s="128">
        <v>0</v>
      </c>
      <c r="Q103" s="33">
        <f t="shared" si="66"/>
        <v>0</v>
      </c>
      <c r="R103" s="62">
        <v>0</v>
      </c>
      <c r="S103" s="62">
        <v>0</v>
      </c>
      <c r="T103" s="62">
        <v>0</v>
      </c>
      <c r="U103" s="62">
        <v>0</v>
      </c>
      <c r="V103" s="136">
        <v>0</v>
      </c>
      <c r="W103" s="128">
        <v>0</v>
      </c>
      <c r="X103" s="34">
        <f>Y103+AC103+AD103</f>
        <v>0</v>
      </c>
      <c r="Y103" s="62">
        <v>0</v>
      </c>
      <c r="Z103" s="62">
        <v>0</v>
      </c>
      <c r="AA103" s="62">
        <v>0</v>
      </c>
      <c r="AB103" s="62">
        <v>0</v>
      </c>
      <c r="AC103" s="63">
        <v>0</v>
      </c>
      <c r="AD103" s="128">
        <v>0</v>
      </c>
      <c r="AE103" s="34">
        <f t="shared" si="68"/>
        <v>1</v>
      </c>
      <c r="AF103" s="62">
        <v>0</v>
      </c>
      <c r="AG103" s="62">
        <v>0</v>
      </c>
      <c r="AH103" s="62">
        <v>0</v>
      </c>
      <c r="AI103" s="62">
        <v>0</v>
      </c>
      <c r="AJ103" s="65">
        <v>1</v>
      </c>
      <c r="AK103" s="128">
        <v>0</v>
      </c>
      <c r="AL103" s="34">
        <f t="shared" si="76"/>
        <v>0</v>
      </c>
      <c r="AM103" s="62">
        <v>0</v>
      </c>
      <c r="AN103" s="62">
        <v>0</v>
      </c>
      <c r="AO103" s="62">
        <v>0</v>
      </c>
      <c r="AP103" s="62">
        <v>0</v>
      </c>
      <c r="AQ103" s="65">
        <v>0</v>
      </c>
      <c r="AR103" s="128">
        <v>0</v>
      </c>
    </row>
    <row r="104" spans="1:44" ht="12.75">
      <c r="A104" s="23">
        <v>87</v>
      </c>
      <c r="B104" s="14" t="s">
        <v>91</v>
      </c>
      <c r="C104" s="26">
        <f t="shared" si="70"/>
        <v>9</v>
      </c>
      <c r="D104" s="27">
        <f t="shared" si="71"/>
        <v>9</v>
      </c>
      <c r="E104" s="28">
        <f t="shared" si="72"/>
        <v>0</v>
      </c>
      <c r="F104" s="28">
        <f t="shared" si="73"/>
        <v>9</v>
      </c>
      <c r="G104" s="28">
        <f t="shared" si="74"/>
        <v>0</v>
      </c>
      <c r="H104" s="111">
        <f t="shared" si="74"/>
        <v>0</v>
      </c>
      <c r="I104" s="32">
        <f t="shared" si="75"/>
        <v>0</v>
      </c>
      <c r="J104" s="60">
        <f>K104+O104+P104</f>
        <v>0</v>
      </c>
      <c r="K104" s="117">
        <v>0</v>
      </c>
      <c r="L104" s="117">
        <v>0</v>
      </c>
      <c r="M104" s="117">
        <v>0</v>
      </c>
      <c r="N104" s="117">
        <v>0</v>
      </c>
      <c r="O104" s="124">
        <v>0</v>
      </c>
      <c r="P104" s="128">
        <v>0</v>
      </c>
      <c r="Q104" s="33">
        <f t="shared" si="66"/>
        <v>0</v>
      </c>
      <c r="R104" s="62">
        <v>0</v>
      </c>
      <c r="S104" s="62">
        <v>0</v>
      </c>
      <c r="T104" s="62">
        <v>0</v>
      </c>
      <c r="U104" s="62">
        <v>0</v>
      </c>
      <c r="V104" s="136">
        <v>0</v>
      </c>
      <c r="W104" s="128">
        <v>0</v>
      </c>
      <c r="X104" s="34">
        <f>Y104+AC104+AD104</f>
        <v>9</v>
      </c>
      <c r="Y104" s="62">
        <v>9</v>
      </c>
      <c r="Z104" s="62">
        <v>0</v>
      </c>
      <c r="AA104" s="62">
        <v>9</v>
      </c>
      <c r="AB104" s="62">
        <v>0</v>
      </c>
      <c r="AC104" s="63">
        <v>0</v>
      </c>
      <c r="AD104" s="128">
        <v>0</v>
      </c>
      <c r="AE104" s="34">
        <f t="shared" si="68"/>
        <v>0</v>
      </c>
      <c r="AF104" s="62">
        <v>0</v>
      </c>
      <c r="AG104" s="62">
        <v>0</v>
      </c>
      <c r="AH104" s="62">
        <v>0</v>
      </c>
      <c r="AI104" s="62">
        <v>0</v>
      </c>
      <c r="AJ104" s="65">
        <v>0</v>
      </c>
      <c r="AK104" s="128">
        <v>0</v>
      </c>
      <c r="AL104" s="34">
        <f t="shared" si="76"/>
        <v>0</v>
      </c>
      <c r="AM104" s="62">
        <v>0</v>
      </c>
      <c r="AN104" s="62">
        <v>0</v>
      </c>
      <c r="AO104" s="62">
        <v>0</v>
      </c>
      <c r="AP104" s="62">
        <v>0</v>
      </c>
      <c r="AQ104" s="65">
        <v>0</v>
      </c>
      <c r="AR104" s="128">
        <v>0</v>
      </c>
    </row>
    <row r="105" spans="1:44" ht="25.5">
      <c r="A105" s="23">
        <v>88</v>
      </c>
      <c r="B105" s="14" t="s">
        <v>92</v>
      </c>
      <c r="C105" s="26">
        <f t="shared" si="70"/>
        <v>188</v>
      </c>
      <c r="D105" s="27">
        <f t="shared" si="71"/>
        <v>142</v>
      </c>
      <c r="E105" s="28">
        <f t="shared" si="72"/>
        <v>29</v>
      </c>
      <c r="F105" s="28">
        <f t="shared" si="73"/>
        <v>108</v>
      </c>
      <c r="G105" s="28">
        <f t="shared" si="74"/>
        <v>5</v>
      </c>
      <c r="H105" s="111">
        <f t="shared" si="74"/>
        <v>7</v>
      </c>
      <c r="I105" s="32">
        <f t="shared" si="75"/>
        <v>39</v>
      </c>
      <c r="J105" s="60">
        <f>K105+O105+P105</f>
        <v>51</v>
      </c>
      <c r="K105" s="117">
        <v>28</v>
      </c>
      <c r="L105" s="117">
        <v>7</v>
      </c>
      <c r="M105" s="117">
        <v>20</v>
      </c>
      <c r="N105" s="117">
        <v>1</v>
      </c>
      <c r="O105" s="124">
        <v>0</v>
      </c>
      <c r="P105" s="128">
        <v>23</v>
      </c>
      <c r="Q105" s="33">
        <f t="shared" si="66"/>
        <v>62</v>
      </c>
      <c r="R105" s="62">
        <v>62</v>
      </c>
      <c r="S105" s="62">
        <v>8</v>
      </c>
      <c r="T105" s="62">
        <v>54</v>
      </c>
      <c r="U105" s="62">
        <v>0</v>
      </c>
      <c r="V105" s="136">
        <v>0</v>
      </c>
      <c r="W105" s="128">
        <v>0</v>
      </c>
      <c r="X105" s="34">
        <f>Y105+AC105+AD105</f>
        <v>33</v>
      </c>
      <c r="Y105" s="62">
        <v>30</v>
      </c>
      <c r="Z105" s="62">
        <v>4</v>
      </c>
      <c r="AA105" s="62">
        <v>22</v>
      </c>
      <c r="AB105" s="62">
        <v>4</v>
      </c>
      <c r="AC105" s="63">
        <v>0</v>
      </c>
      <c r="AD105" s="128">
        <v>3</v>
      </c>
      <c r="AE105" s="34">
        <f t="shared" si="68"/>
        <v>20</v>
      </c>
      <c r="AF105" s="62">
        <v>8</v>
      </c>
      <c r="AG105" s="62">
        <v>8</v>
      </c>
      <c r="AH105" s="62">
        <v>0</v>
      </c>
      <c r="AI105" s="62">
        <v>0</v>
      </c>
      <c r="AJ105" s="65">
        <v>0</v>
      </c>
      <c r="AK105" s="128">
        <v>12</v>
      </c>
      <c r="AL105" s="34">
        <f t="shared" si="76"/>
        <v>22</v>
      </c>
      <c r="AM105" s="62">
        <v>14</v>
      </c>
      <c r="AN105" s="62">
        <v>2</v>
      </c>
      <c r="AO105" s="62">
        <v>12</v>
      </c>
      <c r="AP105" s="62">
        <v>0</v>
      </c>
      <c r="AQ105" s="65">
        <v>7</v>
      </c>
      <c r="AR105" s="128">
        <v>1</v>
      </c>
    </row>
    <row r="106" spans="1:44" ht="12.75">
      <c r="A106" s="23">
        <v>89</v>
      </c>
      <c r="B106" s="14" t="s">
        <v>93</v>
      </c>
      <c r="C106" s="26">
        <f t="shared" si="70"/>
        <v>207</v>
      </c>
      <c r="D106" s="27">
        <f t="shared" si="71"/>
        <v>206</v>
      </c>
      <c r="E106" s="28">
        <f t="shared" si="72"/>
        <v>21</v>
      </c>
      <c r="F106" s="28">
        <f t="shared" si="73"/>
        <v>123</v>
      </c>
      <c r="G106" s="28">
        <f t="shared" si="74"/>
        <v>62</v>
      </c>
      <c r="H106" s="111">
        <f t="shared" si="74"/>
        <v>1</v>
      </c>
      <c r="I106" s="32">
        <f t="shared" si="75"/>
        <v>0</v>
      </c>
      <c r="J106" s="60">
        <f>K106+O106+P106</f>
        <v>69</v>
      </c>
      <c r="K106" s="117">
        <v>69</v>
      </c>
      <c r="L106" s="117">
        <v>1</v>
      </c>
      <c r="M106" s="117">
        <v>62</v>
      </c>
      <c r="N106" s="117">
        <v>6</v>
      </c>
      <c r="O106" s="124">
        <v>0</v>
      </c>
      <c r="P106" s="128">
        <v>0</v>
      </c>
      <c r="Q106" s="33">
        <f t="shared" si="66"/>
        <v>32</v>
      </c>
      <c r="R106" s="62">
        <v>32</v>
      </c>
      <c r="S106" s="62">
        <v>8</v>
      </c>
      <c r="T106" s="62">
        <v>23</v>
      </c>
      <c r="U106" s="62">
        <v>1</v>
      </c>
      <c r="V106" s="136">
        <v>0</v>
      </c>
      <c r="W106" s="128">
        <v>0</v>
      </c>
      <c r="X106" s="34">
        <f>Y106+AC106+AD106</f>
        <v>93</v>
      </c>
      <c r="Y106" s="62">
        <v>93</v>
      </c>
      <c r="Z106" s="62">
        <v>3</v>
      </c>
      <c r="AA106" s="62">
        <v>35</v>
      </c>
      <c r="AB106" s="62">
        <v>55</v>
      </c>
      <c r="AC106" s="63">
        <v>0</v>
      </c>
      <c r="AD106" s="128">
        <v>0</v>
      </c>
      <c r="AE106" s="34">
        <f t="shared" si="68"/>
        <v>3</v>
      </c>
      <c r="AF106" s="62">
        <v>2</v>
      </c>
      <c r="AG106" s="62">
        <v>2</v>
      </c>
      <c r="AH106" s="62">
        <v>0</v>
      </c>
      <c r="AI106" s="62">
        <v>0</v>
      </c>
      <c r="AJ106" s="65">
        <v>1</v>
      </c>
      <c r="AK106" s="128">
        <v>0</v>
      </c>
      <c r="AL106" s="34">
        <f t="shared" si="76"/>
        <v>10</v>
      </c>
      <c r="AM106" s="62">
        <v>10</v>
      </c>
      <c r="AN106" s="62">
        <v>7</v>
      </c>
      <c r="AO106" s="62">
        <v>3</v>
      </c>
      <c r="AP106" s="62">
        <v>0</v>
      </c>
      <c r="AQ106" s="65">
        <v>0</v>
      </c>
      <c r="AR106" s="128">
        <v>0</v>
      </c>
    </row>
    <row r="107" spans="1:44" ht="13.5" thickBot="1">
      <c r="A107" s="37">
        <v>90</v>
      </c>
      <c r="B107" s="14" t="s">
        <v>94</v>
      </c>
      <c r="C107" s="26">
        <f t="shared" si="70"/>
        <v>308</v>
      </c>
      <c r="D107" s="27">
        <f t="shared" si="71"/>
        <v>299</v>
      </c>
      <c r="E107" s="28">
        <f t="shared" si="72"/>
        <v>76</v>
      </c>
      <c r="F107" s="28">
        <f t="shared" si="73"/>
        <v>203</v>
      </c>
      <c r="G107" s="28">
        <f t="shared" si="74"/>
        <v>20</v>
      </c>
      <c r="H107" s="111">
        <f t="shared" si="74"/>
        <v>3</v>
      </c>
      <c r="I107" s="32">
        <f t="shared" si="75"/>
        <v>6</v>
      </c>
      <c r="J107" s="60">
        <f>K107+O107+P107</f>
        <v>131</v>
      </c>
      <c r="K107" s="117">
        <v>128</v>
      </c>
      <c r="L107" s="117">
        <v>4</v>
      </c>
      <c r="M107" s="117">
        <v>123</v>
      </c>
      <c r="N107" s="117">
        <v>1</v>
      </c>
      <c r="O107" s="124">
        <v>1</v>
      </c>
      <c r="P107" s="128">
        <v>2</v>
      </c>
      <c r="Q107" s="33">
        <f t="shared" si="66"/>
        <v>32</v>
      </c>
      <c r="R107" s="62">
        <v>32</v>
      </c>
      <c r="S107" s="62">
        <v>2</v>
      </c>
      <c r="T107" s="62">
        <v>30</v>
      </c>
      <c r="U107" s="62">
        <v>0</v>
      </c>
      <c r="V107" s="137">
        <v>0</v>
      </c>
      <c r="W107" s="128">
        <v>0</v>
      </c>
      <c r="X107" s="34">
        <f>Y107+AC107+AD107</f>
        <v>58</v>
      </c>
      <c r="Y107" s="62">
        <v>56</v>
      </c>
      <c r="Z107" s="62">
        <v>0</v>
      </c>
      <c r="AA107" s="62">
        <v>37</v>
      </c>
      <c r="AB107" s="62">
        <v>19</v>
      </c>
      <c r="AC107" s="63">
        <v>0</v>
      </c>
      <c r="AD107" s="128">
        <v>2</v>
      </c>
      <c r="AE107" s="34">
        <f t="shared" si="68"/>
        <v>51</v>
      </c>
      <c r="AF107" s="62">
        <v>47</v>
      </c>
      <c r="AG107" s="62">
        <v>47</v>
      </c>
      <c r="AH107" s="62">
        <v>0</v>
      </c>
      <c r="AI107" s="62">
        <v>0</v>
      </c>
      <c r="AJ107" s="65">
        <v>2</v>
      </c>
      <c r="AK107" s="128">
        <v>2</v>
      </c>
      <c r="AL107" s="34">
        <f t="shared" si="76"/>
        <v>36</v>
      </c>
      <c r="AM107" s="62">
        <v>36</v>
      </c>
      <c r="AN107" s="62">
        <v>23</v>
      </c>
      <c r="AO107" s="62">
        <v>13</v>
      </c>
      <c r="AP107" s="62">
        <v>0</v>
      </c>
      <c r="AQ107" s="65">
        <v>0</v>
      </c>
      <c r="AR107" s="128">
        <v>0</v>
      </c>
    </row>
    <row r="108" spans="1:44" s="53" customFormat="1" ht="12.75" customHeight="1" thickBot="1">
      <c r="A108" s="49"/>
      <c r="B108" s="114" t="s">
        <v>95</v>
      </c>
      <c r="C108" s="114"/>
      <c r="D108" s="114"/>
      <c r="E108" s="114"/>
      <c r="F108" s="114"/>
      <c r="G108" s="114"/>
      <c r="H108" s="114"/>
      <c r="I108" s="52"/>
      <c r="J108" s="132"/>
      <c r="K108" s="61">
        <v>0</v>
      </c>
      <c r="L108" s="61">
        <v>0</v>
      </c>
      <c r="M108" s="61">
        <v>0</v>
      </c>
      <c r="N108" s="61">
        <v>0</v>
      </c>
      <c r="O108" s="125">
        <v>0</v>
      </c>
      <c r="P108" s="125">
        <v>0</v>
      </c>
      <c r="Q108" s="51"/>
      <c r="R108" s="66">
        <v>0</v>
      </c>
      <c r="S108" s="66">
        <v>0</v>
      </c>
      <c r="T108" s="66">
        <v>0</v>
      </c>
      <c r="U108" s="66">
        <v>0</v>
      </c>
      <c r="V108" s="138"/>
      <c r="W108" s="66">
        <v>0</v>
      </c>
      <c r="X108" s="55"/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125">
        <v>0</v>
      </c>
      <c r="AE108" s="55"/>
      <c r="AF108" s="66">
        <v>0</v>
      </c>
      <c r="AG108" s="66">
        <v>0</v>
      </c>
      <c r="AH108" s="66">
        <v>0</v>
      </c>
      <c r="AI108" s="66">
        <v>0</v>
      </c>
      <c r="AJ108" s="67"/>
      <c r="AK108" s="125">
        <v>0</v>
      </c>
      <c r="AL108" s="55"/>
      <c r="AM108" s="66">
        <v>0</v>
      </c>
      <c r="AN108" s="66">
        <v>0</v>
      </c>
      <c r="AO108" s="66">
        <v>0</v>
      </c>
      <c r="AP108" s="66">
        <v>0</v>
      </c>
      <c r="AQ108" s="67"/>
      <c r="AR108" s="125">
        <v>0</v>
      </c>
    </row>
    <row r="109" spans="1:44" ht="12.75" customHeight="1">
      <c r="A109" s="22">
        <v>91</v>
      </c>
      <c r="B109" s="14" t="s">
        <v>96</v>
      </c>
      <c r="C109" s="26">
        <f aca="true" t="shared" si="77" ref="C109:H109">J109+Q109+X109+AE109+AL109</f>
        <v>18</v>
      </c>
      <c r="D109" s="27">
        <f t="shared" si="77"/>
        <v>0</v>
      </c>
      <c r="E109" s="28">
        <f t="shared" si="77"/>
        <v>0</v>
      </c>
      <c r="F109" s="28">
        <f t="shared" si="77"/>
        <v>0</v>
      </c>
      <c r="G109" s="28">
        <f t="shared" si="77"/>
        <v>0</v>
      </c>
      <c r="H109" s="111">
        <f t="shared" si="77"/>
        <v>16</v>
      </c>
      <c r="I109" s="32">
        <f aca="true" t="shared" si="78" ref="I109:I121">P109+W109+AD109+AK109+AR109</f>
        <v>2</v>
      </c>
      <c r="J109" s="60">
        <f aca="true" t="shared" si="79" ref="J109:J121">K109+O109+P109</f>
        <v>5</v>
      </c>
      <c r="K109" s="117">
        <v>0</v>
      </c>
      <c r="L109" s="117">
        <v>0</v>
      </c>
      <c r="M109" s="117">
        <v>0</v>
      </c>
      <c r="N109" s="117">
        <v>0</v>
      </c>
      <c r="O109" s="124">
        <v>4</v>
      </c>
      <c r="P109" s="128">
        <v>1</v>
      </c>
      <c r="Q109" s="33">
        <f aca="true" t="shared" si="80" ref="Q109:Q121">R109+V109+W109</f>
        <v>0</v>
      </c>
      <c r="R109" s="62">
        <v>0</v>
      </c>
      <c r="S109" s="62">
        <v>0</v>
      </c>
      <c r="T109" s="62">
        <v>0</v>
      </c>
      <c r="U109" s="62">
        <v>0</v>
      </c>
      <c r="V109" s="135">
        <v>0</v>
      </c>
      <c r="W109" s="64">
        <v>0</v>
      </c>
      <c r="X109" s="34">
        <f>Y109+AC109+AD109</f>
        <v>0</v>
      </c>
      <c r="Y109" s="62">
        <v>0</v>
      </c>
      <c r="Z109" s="62">
        <v>0</v>
      </c>
      <c r="AA109" s="62">
        <v>0</v>
      </c>
      <c r="AB109" s="62">
        <v>0</v>
      </c>
      <c r="AC109" s="63">
        <v>0</v>
      </c>
      <c r="AD109" s="128">
        <v>0</v>
      </c>
      <c r="AE109" s="34">
        <f aca="true" t="shared" si="81" ref="AE109:AE121">AF109+AJ109+AK109</f>
        <v>0</v>
      </c>
      <c r="AF109" s="62">
        <v>0</v>
      </c>
      <c r="AG109" s="62">
        <v>0</v>
      </c>
      <c r="AH109" s="62">
        <v>0</v>
      </c>
      <c r="AI109" s="62">
        <v>0</v>
      </c>
      <c r="AJ109" s="63">
        <v>0</v>
      </c>
      <c r="AK109" s="128">
        <v>0</v>
      </c>
      <c r="AL109" s="34">
        <f t="shared" si="76"/>
        <v>13</v>
      </c>
      <c r="AM109" s="62">
        <v>0</v>
      </c>
      <c r="AN109" s="62">
        <v>0</v>
      </c>
      <c r="AO109" s="62">
        <v>0</v>
      </c>
      <c r="AP109" s="62">
        <v>0</v>
      </c>
      <c r="AQ109" s="63">
        <v>12</v>
      </c>
      <c r="AR109" s="128">
        <v>1</v>
      </c>
    </row>
    <row r="110" spans="1:44" ht="27.75" customHeight="1">
      <c r="A110" s="19">
        <v>92</v>
      </c>
      <c r="B110" s="14" t="s">
        <v>97</v>
      </c>
      <c r="C110" s="26">
        <f aca="true" t="shared" si="82" ref="C110:C121">J110+Q110+X110+AE110+AL110</f>
        <v>3</v>
      </c>
      <c r="D110" s="27">
        <f aca="true" t="shared" si="83" ref="D110:D121">K110+R110+Y110+AF110+AM110</f>
        <v>0</v>
      </c>
      <c r="E110" s="28">
        <f aca="true" t="shared" si="84" ref="E110:E121">L110+S110+Z110+AG110+AN110</f>
        <v>0</v>
      </c>
      <c r="F110" s="28">
        <f aca="true" t="shared" si="85" ref="F110:F121">M110+T110+AA110+AH110+AO110</f>
        <v>0</v>
      </c>
      <c r="G110" s="28">
        <f aca="true" t="shared" si="86" ref="G110:H121">N110+U110+AB110+AI110+AP110</f>
        <v>0</v>
      </c>
      <c r="H110" s="111">
        <f t="shared" si="86"/>
        <v>2</v>
      </c>
      <c r="I110" s="32">
        <f t="shared" si="78"/>
        <v>1</v>
      </c>
      <c r="J110" s="60">
        <f t="shared" si="79"/>
        <v>2</v>
      </c>
      <c r="K110" s="117">
        <v>0</v>
      </c>
      <c r="L110" s="117">
        <v>0</v>
      </c>
      <c r="M110" s="117">
        <v>0</v>
      </c>
      <c r="N110" s="117">
        <v>0</v>
      </c>
      <c r="O110" s="124">
        <v>2</v>
      </c>
      <c r="P110" s="128">
        <v>0</v>
      </c>
      <c r="Q110" s="33">
        <f t="shared" si="80"/>
        <v>0</v>
      </c>
      <c r="R110" s="62">
        <v>0</v>
      </c>
      <c r="S110" s="62">
        <v>0</v>
      </c>
      <c r="T110" s="62">
        <v>0</v>
      </c>
      <c r="U110" s="62">
        <v>0</v>
      </c>
      <c r="V110" s="136">
        <v>0</v>
      </c>
      <c r="W110" s="64">
        <v>0</v>
      </c>
      <c r="X110" s="34">
        <f>Y110+AC110+AD110</f>
        <v>0</v>
      </c>
      <c r="Y110" s="62">
        <v>0</v>
      </c>
      <c r="Z110" s="62">
        <v>0</v>
      </c>
      <c r="AA110" s="62">
        <v>0</v>
      </c>
      <c r="AB110" s="62">
        <v>0</v>
      </c>
      <c r="AC110" s="63">
        <v>0</v>
      </c>
      <c r="AD110" s="128">
        <v>0</v>
      </c>
      <c r="AE110" s="34">
        <f t="shared" si="81"/>
        <v>0</v>
      </c>
      <c r="AF110" s="62">
        <v>0</v>
      </c>
      <c r="AG110" s="62">
        <v>0</v>
      </c>
      <c r="AH110" s="62">
        <v>0</v>
      </c>
      <c r="AI110" s="62">
        <v>0</v>
      </c>
      <c r="AJ110" s="65">
        <v>0</v>
      </c>
      <c r="AK110" s="128">
        <v>0</v>
      </c>
      <c r="AL110" s="34">
        <f t="shared" si="76"/>
        <v>1</v>
      </c>
      <c r="AM110" s="62">
        <v>0</v>
      </c>
      <c r="AN110" s="62">
        <v>0</v>
      </c>
      <c r="AO110" s="62">
        <v>0</v>
      </c>
      <c r="AP110" s="62">
        <v>0</v>
      </c>
      <c r="AQ110" s="65">
        <v>0</v>
      </c>
      <c r="AR110" s="128">
        <v>1</v>
      </c>
    </row>
    <row r="111" spans="1:44" ht="26.25" customHeight="1">
      <c r="A111" s="19">
        <v>93</v>
      </c>
      <c r="B111" s="14" t="s">
        <v>98</v>
      </c>
      <c r="C111" s="26">
        <f t="shared" si="82"/>
        <v>3</v>
      </c>
      <c r="D111" s="27">
        <f t="shared" si="83"/>
        <v>0</v>
      </c>
      <c r="E111" s="28">
        <f t="shared" si="84"/>
        <v>0</v>
      </c>
      <c r="F111" s="28">
        <f t="shared" si="85"/>
        <v>0</v>
      </c>
      <c r="G111" s="28">
        <f t="shared" si="86"/>
        <v>0</v>
      </c>
      <c r="H111" s="111">
        <f t="shared" si="86"/>
        <v>2</v>
      </c>
      <c r="I111" s="32">
        <f t="shared" si="78"/>
        <v>1</v>
      </c>
      <c r="J111" s="60">
        <f t="shared" si="79"/>
        <v>3</v>
      </c>
      <c r="K111" s="117">
        <v>0</v>
      </c>
      <c r="L111" s="117">
        <v>0</v>
      </c>
      <c r="M111" s="117">
        <v>0</v>
      </c>
      <c r="N111" s="117">
        <v>0</v>
      </c>
      <c r="O111" s="124">
        <v>2</v>
      </c>
      <c r="P111" s="128">
        <v>1</v>
      </c>
      <c r="Q111" s="33">
        <f t="shared" si="80"/>
        <v>0</v>
      </c>
      <c r="R111" s="62">
        <v>0</v>
      </c>
      <c r="S111" s="62">
        <v>0</v>
      </c>
      <c r="T111" s="62">
        <v>0</v>
      </c>
      <c r="U111" s="62">
        <v>0</v>
      </c>
      <c r="V111" s="136">
        <v>0</v>
      </c>
      <c r="W111" s="64">
        <v>0</v>
      </c>
      <c r="X111" s="34">
        <f>Y111+AC111+AD111</f>
        <v>0</v>
      </c>
      <c r="Y111" s="62">
        <v>0</v>
      </c>
      <c r="Z111" s="62">
        <v>0</v>
      </c>
      <c r="AA111" s="62">
        <v>0</v>
      </c>
      <c r="AB111" s="62">
        <v>0</v>
      </c>
      <c r="AC111" s="63">
        <v>0</v>
      </c>
      <c r="AD111" s="128">
        <v>0</v>
      </c>
      <c r="AE111" s="34">
        <f t="shared" si="81"/>
        <v>0</v>
      </c>
      <c r="AF111" s="62">
        <v>0</v>
      </c>
      <c r="AG111" s="62">
        <v>0</v>
      </c>
      <c r="AH111" s="62">
        <v>0</v>
      </c>
      <c r="AI111" s="62">
        <v>0</v>
      </c>
      <c r="AJ111" s="65">
        <v>0</v>
      </c>
      <c r="AK111" s="128">
        <v>0</v>
      </c>
      <c r="AL111" s="34">
        <f t="shared" si="76"/>
        <v>0</v>
      </c>
      <c r="AM111" s="62">
        <v>0</v>
      </c>
      <c r="AN111" s="62">
        <v>0</v>
      </c>
      <c r="AO111" s="62">
        <v>0</v>
      </c>
      <c r="AP111" s="62">
        <v>0</v>
      </c>
      <c r="AQ111" s="65">
        <v>0</v>
      </c>
      <c r="AR111" s="128">
        <v>0</v>
      </c>
    </row>
    <row r="112" spans="1:44" ht="12.75" customHeight="1">
      <c r="A112" s="19">
        <v>94</v>
      </c>
      <c r="B112" s="14" t="s">
        <v>99</v>
      </c>
      <c r="C112" s="26">
        <f t="shared" si="82"/>
        <v>16</v>
      </c>
      <c r="D112" s="27">
        <f t="shared" si="83"/>
        <v>2</v>
      </c>
      <c r="E112" s="28">
        <f t="shared" si="84"/>
        <v>2</v>
      </c>
      <c r="F112" s="28">
        <f t="shared" si="85"/>
        <v>0</v>
      </c>
      <c r="G112" s="28">
        <f t="shared" si="86"/>
        <v>0</v>
      </c>
      <c r="H112" s="111">
        <f t="shared" si="86"/>
        <v>8</v>
      </c>
      <c r="I112" s="32">
        <f t="shared" si="78"/>
        <v>6</v>
      </c>
      <c r="J112" s="60">
        <f t="shared" si="79"/>
        <v>5</v>
      </c>
      <c r="K112" s="117">
        <v>0</v>
      </c>
      <c r="L112" s="117">
        <v>0</v>
      </c>
      <c r="M112" s="117">
        <v>0</v>
      </c>
      <c r="N112" s="117">
        <v>0</v>
      </c>
      <c r="O112" s="124">
        <v>3</v>
      </c>
      <c r="P112" s="128">
        <v>2</v>
      </c>
      <c r="Q112" s="33">
        <f t="shared" si="80"/>
        <v>0</v>
      </c>
      <c r="R112" s="62">
        <v>0</v>
      </c>
      <c r="S112" s="62">
        <v>0</v>
      </c>
      <c r="T112" s="62">
        <v>0</v>
      </c>
      <c r="U112" s="62">
        <v>0</v>
      </c>
      <c r="V112" s="136">
        <v>0</v>
      </c>
      <c r="W112" s="64">
        <v>0</v>
      </c>
      <c r="X112" s="34">
        <f aca="true" t="shared" si="87" ref="X112:X121">Y112+AC112+AD112</f>
        <v>3</v>
      </c>
      <c r="Y112" s="62">
        <v>0</v>
      </c>
      <c r="Z112" s="62">
        <v>0</v>
      </c>
      <c r="AA112" s="62">
        <v>0</v>
      </c>
      <c r="AB112" s="62">
        <v>0</v>
      </c>
      <c r="AC112" s="63">
        <v>3</v>
      </c>
      <c r="AD112" s="128">
        <v>0</v>
      </c>
      <c r="AE112" s="34">
        <f t="shared" si="81"/>
        <v>4</v>
      </c>
      <c r="AF112" s="62">
        <v>0</v>
      </c>
      <c r="AG112" s="62">
        <v>0</v>
      </c>
      <c r="AH112" s="62">
        <v>0</v>
      </c>
      <c r="AI112" s="62">
        <v>0</v>
      </c>
      <c r="AJ112" s="65">
        <v>2</v>
      </c>
      <c r="AK112" s="128">
        <v>2</v>
      </c>
      <c r="AL112" s="34">
        <f t="shared" si="76"/>
        <v>4</v>
      </c>
      <c r="AM112" s="62">
        <v>2</v>
      </c>
      <c r="AN112" s="62">
        <v>2</v>
      </c>
      <c r="AO112" s="62">
        <v>0</v>
      </c>
      <c r="AP112" s="62">
        <v>0</v>
      </c>
      <c r="AQ112" s="65">
        <v>0</v>
      </c>
      <c r="AR112" s="128">
        <v>2</v>
      </c>
    </row>
    <row r="113" spans="1:44" ht="12.75" customHeight="1">
      <c r="A113" s="19">
        <v>95</v>
      </c>
      <c r="B113" s="14" t="s">
        <v>100</v>
      </c>
      <c r="C113" s="26">
        <f t="shared" si="82"/>
        <v>7571</v>
      </c>
      <c r="D113" s="27">
        <f t="shared" si="83"/>
        <v>0</v>
      </c>
      <c r="E113" s="28">
        <f t="shared" si="84"/>
        <v>0</v>
      </c>
      <c r="F113" s="28">
        <f t="shared" si="85"/>
        <v>0</v>
      </c>
      <c r="G113" s="28">
        <f t="shared" si="86"/>
        <v>0</v>
      </c>
      <c r="H113" s="111">
        <f t="shared" si="86"/>
        <v>4517</v>
      </c>
      <c r="I113" s="32">
        <f t="shared" si="78"/>
        <v>3054</v>
      </c>
      <c r="J113" s="60">
        <f t="shared" si="79"/>
        <v>1924</v>
      </c>
      <c r="K113" s="117">
        <v>0</v>
      </c>
      <c r="L113" s="117">
        <v>0</v>
      </c>
      <c r="M113" s="117">
        <v>0</v>
      </c>
      <c r="N113" s="117">
        <v>0</v>
      </c>
      <c r="O113" s="124">
        <v>499</v>
      </c>
      <c r="P113" s="128">
        <v>1425</v>
      </c>
      <c r="Q113" s="33">
        <f t="shared" si="80"/>
        <v>0</v>
      </c>
      <c r="R113" s="62">
        <v>0</v>
      </c>
      <c r="S113" s="62">
        <v>0</v>
      </c>
      <c r="T113" s="62">
        <v>0</v>
      </c>
      <c r="U113" s="62">
        <v>0</v>
      </c>
      <c r="V113" s="136">
        <v>0</v>
      </c>
      <c r="W113" s="64">
        <v>0</v>
      </c>
      <c r="X113" s="34">
        <f t="shared" si="87"/>
        <v>2538</v>
      </c>
      <c r="Y113" s="62">
        <v>0</v>
      </c>
      <c r="Z113" s="62">
        <v>0</v>
      </c>
      <c r="AA113" s="62">
        <v>0</v>
      </c>
      <c r="AB113" s="62">
        <v>0</v>
      </c>
      <c r="AC113" s="63">
        <v>2538</v>
      </c>
      <c r="AD113" s="128">
        <v>0</v>
      </c>
      <c r="AE113" s="34">
        <f t="shared" si="81"/>
        <v>2980</v>
      </c>
      <c r="AF113" s="62">
        <v>0</v>
      </c>
      <c r="AG113" s="62">
        <v>0</v>
      </c>
      <c r="AH113" s="62">
        <v>0</v>
      </c>
      <c r="AI113" s="62">
        <v>0</v>
      </c>
      <c r="AJ113" s="65">
        <v>1480</v>
      </c>
      <c r="AK113" s="128">
        <v>1500</v>
      </c>
      <c r="AL113" s="34">
        <f t="shared" si="76"/>
        <v>129</v>
      </c>
      <c r="AM113" s="62">
        <v>0</v>
      </c>
      <c r="AN113" s="62">
        <v>0</v>
      </c>
      <c r="AO113" s="62">
        <v>0</v>
      </c>
      <c r="AP113" s="62">
        <v>0</v>
      </c>
      <c r="AQ113" s="65">
        <v>0</v>
      </c>
      <c r="AR113" s="128">
        <v>129</v>
      </c>
    </row>
    <row r="114" spans="1:44" ht="12.75">
      <c r="A114" s="19">
        <v>96</v>
      </c>
      <c r="B114" s="14" t="s">
        <v>101</v>
      </c>
      <c r="C114" s="26">
        <f t="shared" si="82"/>
        <v>25</v>
      </c>
      <c r="D114" s="27">
        <f t="shared" si="83"/>
        <v>0</v>
      </c>
      <c r="E114" s="28">
        <f t="shared" si="84"/>
        <v>0</v>
      </c>
      <c r="F114" s="28">
        <f t="shared" si="85"/>
        <v>0</v>
      </c>
      <c r="G114" s="28">
        <f t="shared" si="86"/>
        <v>0</v>
      </c>
      <c r="H114" s="111">
        <f t="shared" si="86"/>
        <v>17</v>
      </c>
      <c r="I114" s="32">
        <f t="shared" si="78"/>
        <v>8</v>
      </c>
      <c r="J114" s="60">
        <f t="shared" si="79"/>
        <v>11</v>
      </c>
      <c r="K114" s="117">
        <v>0</v>
      </c>
      <c r="L114" s="117">
        <v>0</v>
      </c>
      <c r="M114" s="117">
        <v>0</v>
      </c>
      <c r="N114" s="117">
        <v>0</v>
      </c>
      <c r="O114" s="124">
        <v>4</v>
      </c>
      <c r="P114" s="128">
        <v>7</v>
      </c>
      <c r="Q114" s="33">
        <f t="shared" si="80"/>
        <v>0</v>
      </c>
      <c r="R114" s="62">
        <v>0</v>
      </c>
      <c r="S114" s="62">
        <v>0</v>
      </c>
      <c r="T114" s="62">
        <v>0</v>
      </c>
      <c r="U114" s="62">
        <v>0</v>
      </c>
      <c r="V114" s="135">
        <v>0</v>
      </c>
      <c r="W114" s="64">
        <v>0</v>
      </c>
      <c r="X114" s="34">
        <f t="shared" si="87"/>
        <v>1</v>
      </c>
      <c r="Y114" s="62">
        <v>0</v>
      </c>
      <c r="Z114" s="62">
        <v>0</v>
      </c>
      <c r="AA114" s="62">
        <v>0</v>
      </c>
      <c r="AB114" s="62">
        <v>0</v>
      </c>
      <c r="AC114" s="63">
        <v>1</v>
      </c>
      <c r="AD114" s="128">
        <v>0</v>
      </c>
      <c r="AE114" s="34">
        <f t="shared" si="81"/>
        <v>0</v>
      </c>
      <c r="AF114" s="62">
        <v>0</v>
      </c>
      <c r="AG114" s="62">
        <v>0</v>
      </c>
      <c r="AH114" s="62">
        <v>0</v>
      </c>
      <c r="AI114" s="62">
        <v>0</v>
      </c>
      <c r="AJ114" s="63">
        <v>0</v>
      </c>
      <c r="AK114" s="128">
        <v>0</v>
      </c>
      <c r="AL114" s="34">
        <f t="shared" si="76"/>
        <v>13</v>
      </c>
      <c r="AM114" s="62">
        <v>0</v>
      </c>
      <c r="AN114" s="62">
        <v>0</v>
      </c>
      <c r="AO114" s="62">
        <v>0</v>
      </c>
      <c r="AP114" s="62">
        <v>0</v>
      </c>
      <c r="AQ114" s="63">
        <v>12</v>
      </c>
      <c r="AR114" s="128">
        <v>1</v>
      </c>
    </row>
    <row r="115" spans="1:44" ht="25.5">
      <c r="A115" s="19">
        <v>97</v>
      </c>
      <c r="B115" s="14" t="s">
        <v>97</v>
      </c>
      <c r="C115" s="26">
        <f t="shared" si="82"/>
        <v>3</v>
      </c>
      <c r="D115" s="27">
        <f t="shared" si="83"/>
        <v>0</v>
      </c>
      <c r="E115" s="28">
        <f t="shared" si="84"/>
        <v>0</v>
      </c>
      <c r="F115" s="28">
        <f t="shared" si="85"/>
        <v>0</v>
      </c>
      <c r="G115" s="28">
        <f t="shared" si="86"/>
        <v>0</v>
      </c>
      <c r="H115" s="111">
        <f t="shared" si="86"/>
        <v>2</v>
      </c>
      <c r="I115" s="32">
        <f t="shared" si="78"/>
        <v>1</v>
      </c>
      <c r="J115" s="60">
        <f t="shared" si="79"/>
        <v>2</v>
      </c>
      <c r="K115" s="117">
        <v>0</v>
      </c>
      <c r="L115" s="117">
        <v>0</v>
      </c>
      <c r="M115" s="117">
        <v>0</v>
      </c>
      <c r="N115" s="117">
        <v>0</v>
      </c>
      <c r="O115" s="124">
        <v>2</v>
      </c>
      <c r="P115" s="128">
        <v>0</v>
      </c>
      <c r="Q115" s="33">
        <f t="shared" si="80"/>
        <v>0</v>
      </c>
      <c r="R115" s="62">
        <v>0</v>
      </c>
      <c r="S115" s="62">
        <v>0</v>
      </c>
      <c r="T115" s="62">
        <v>0</v>
      </c>
      <c r="U115" s="62">
        <v>0</v>
      </c>
      <c r="V115" s="136">
        <v>0</v>
      </c>
      <c r="W115" s="64">
        <v>0</v>
      </c>
      <c r="X115" s="34">
        <f t="shared" si="87"/>
        <v>0</v>
      </c>
      <c r="Y115" s="62">
        <v>0</v>
      </c>
      <c r="Z115" s="62">
        <v>0</v>
      </c>
      <c r="AA115" s="62">
        <v>0</v>
      </c>
      <c r="AB115" s="62">
        <v>0</v>
      </c>
      <c r="AC115" s="63">
        <v>0</v>
      </c>
      <c r="AD115" s="128">
        <v>0</v>
      </c>
      <c r="AE115" s="34">
        <f t="shared" si="81"/>
        <v>0</v>
      </c>
      <c r="AF115" s="62">
        <v>0</v>
      </c>
      <c r="AG115" s="62">
        <v>0</v>
      </c>
      <c r="AH115" s="62">
        <v>0</v>
      </c>
      <c r="AI115" s="62">
        <v>0</v>
      </c>
      <c r="AJ115" s="65">
        <v>0</v>
      </c>
      <c r="AK115" s="128">
        <v>0</v>
      </c>
      <c r="AL115" s="34">
        <f t="shared" si="76"/>
        <v>1</v>
      </c>
      <c r="AM115" s="62">
        <v>0</v>
      </c>
      <c r="AN115" s="62">
        <v>0</v>
      </c>
      <c r="AO115" s="62">
        <v>0</v>
      </c>
      <c r="AP115" s="62">
        <v>0</v>
      </c>
      <c r="AQ115" s="65">
        <v>0</v>
      </c>
      <c r="AR115" s="128">
        <v>1</v>
      </c>
    </row>
    <row r="116" spans="1:44" ht="25.5">
      <c r="A116" s="19">
        <v>98</v>
      </c>
      <c r="B116" s="14" t="s">
        <v>98</v>
      </c>
      <c r="C116" s="26">
        <f t="shared" si="82"/>
        <v>3</v>
      </c>
      <c r="D116" s="27">
        <f t="shared" si="83"/>
        <v>0</v>
      </c>
      <c r="E116" s="28">
        <f t="shared" si="84"/>
        <v>0</v>
      </c>
      <c r="F116" s="28">
        <f t="shared" si="85"/>
        <v>0</v>
      </c>
      <c r="G116" s="28">
        <f t="shared" si="86"/>
        <v>0</v>
      </c>
      <c r="H116" s="111">
        <f t="shared" si="86"/>
        <v>2</v>
      </c>
      <c r="I116" s="32">
        <f t="shared" si="78"/>
        <v>1</v>
      </c>
      <c r="J116" s="60">
        <f t="shared" si="79"/>
        <v>3</v>
      </c>
      <c r="K116" s="117">
        <v>0</v>
      </c>
      <c r="L116" s="117">
        <v>0</v>
      </c>
      <c r="M116" s="117">
        <v>0</v>
      </c>
      <c r="N116" s="117">
        <v>0</v>
      </c>
      <c r="O116" s="124">
        <v>2</v>
      </c>
      <c r="P116" s="128">
        <v>1</v>
      </c>
      <c r="Q116" s="33">
        <f t="shared" si="80"/>
        <v>0</v>
      </c>
      <c r="R116" s="62">
        <v>0</v>
      </c>
      <c r="S116" s="62">
        <v>0</v>
      </c>
      <c r="T116" s="62">
        <v>0</v>
      </c>
      <c r="U116" s="62">
        <v>0</v>
      </c>
      <c r="V116" s="136">
        <v>0</v>
      </c>
      <c r="W116" s="64">
        <v>0</v>
      </c>
      <c r="X116" s="34">
        <f t="shared" si="87"/>
        <v>0</v>
      </c>
      <c r="Y116" s="62">
        <v>0</v>
      </c>
      <c r="Z116" s="62">
        <v>0</v>
      </c>
      <c r="AA116" s="62">
        <v>0</v>
      </c>
      <c r="AB116" s="62">
        <v>0</v>
      </c>
      <c r="AC116" s="63">
        <v>0</v>
      </c>
      <c r="AD116" s="128">
        <v>0</v>
      </c>
      <c r="AE116" s="34">
        <f t="shared" si="81"/>
        <v>0</v>
      </c>
      <c r="AF116" s="62">
        <v>0</v>
      </c>
      <c r="AG116" s="62">
        <v>0</v>
      </c>
      <c r="AH116" s="62">
        <v>0</v>
      </c>
      <c r="AI116" s="62">
        <v>0</v>
      </c>
      <c r="AJ116" s="65">
        <v>0</v>
      </c>
      <c r="AK116" s="128">
        <v>0</v>
      </c>
      <c r="AL116" s="34">
        <f t="shared" si="76"/>
        <v>0</v>
      </c>
      <c r="AM116" s="62">
        <v>0</v>
      </c>
      <c r="AN116" s="62">
        <v>0</v>
      </c>
      <c r="AO116" s="62">
        <v>0</v>
      </c>
      <c r="AP116" s="62">
        <v>0</v>
      </c>
      <c r="AQ116" s="65">
        <v>0</v>
      </c>
      <c r="AR116" s="128">
        <v>0</v>
      </c>
    </row>
    <row r="117" spans="1:44" ht="12.75">
      <c r="A117" s="19">
        <v>99</v>
      </c>
      <c r="B117" s="14" t="s">
        <v>102</v>
      </c>
      <c r="C117" s="26">
        <f t="shared" si="82"/>
        <v>24</v>
      </c>
      <c r="D117" s="27">
        <f t="shared" si="83"/>
        <v>0</v>
      </c>
      <c r="E117" s="28">
        <f t="shared" si="84"/>
        <v>0</v>
      </c>
      <c r="F117" s="28">
        <f t="shared" si="85"/>
        <v>0</v>
      </c>
      <c r="G117" s="28">
        <f t="shared" si="86"/>
        <v>0</v>
      </c>
      <c r="H117" s="111">
        <f t="shared" si="86"/>
        <v>20</v>
      </c>
      <c r="I117" s="32">
        <f t="shared" si="78"/>
        <v>4</v>
      </c>
      <c r="J117" s="60">
        <f t="shared" si="79"/>
        <v>5</v>
      </c>
      <c r="K117" s="117">
        <v>0</v>
      </c>
      <c r="L117" s="117">
        <v>0</v>
      </c>
      <c r="M117" s="117">
        <v>0</v>
      </c>
      <c r="N117" s="117">
        <v>0</v>
      </c>
      <c r="O117" s="124">
        <v>3</v>
      </c>
      <c r="P117" s="128">
        <v>2</v>
      </c>
      <c r="Q117" s="33">
        <f t="shared" si="80"/>
        <v>0</v>
      </c>
      <c r="R117" s="62">
        <v>0</v>
      </c>
      <c r="S117" s="62">
        <v>0</v>
      </c>
      <c r="T117" s="62">
        <v>0</v>
      </c>
      <c r="U117" s="62">
        <v>0</v>
      </c>
      <c r="V117" s="136">
        <v>0</v>
      </c>
      <c r="W117" s="64">
        <v>0</v>
      </c>
      <c r="X117" s="34">
        <f t="shared" si="87"/>
        <v>3</v>
      </c>
      <c r="Y117" s="62">
        <v>0</v>
      </c>
      <c r="Z117" s="62">
        <v>0</v>
      </c>
      <c r="AA117" s="62">
        <v>0</v>
      </c>
      <c r="AB117" s="62">
        <v>0</v>
      </c>
      <c r="AC117" s="63">
        <v>3</v>
      </c>
      <c r="AD117" s="128">
        <v>0</v>
      </c>
      <c r="AE117" s="34">
        <f t="shared" si="81"/>
        <v>2</v>
      </c>
      <c r="AF117" s="62">
        <v>0</v>
      </c>
      <c r="AG117" s="62">
        <v>0</v>
      </c>
      <c r="AH117" s="62">
        <v>0</v>
      </c>
      <c r="AI117" s="62">
        <v>0</v>
      </c>
      <c r="AJ117" s="65">
        <v>2</v>
      </c>
      <c r="AK117" s="128">
        <v>0</v>
      </c>
      <c r="AL117" s="34">
        <f t="shared" si="76"/>
        <v>14</v>
      </c>
      <c r="AM117" s="62">
        <v>0</v>
      </c>
      <c r="AN117" s="62">
        <v>0</v>
      </c>
      <c r="AO117" s="62">
        <v>0</v>
      </c>
      <c r="AP117" s="62">
        <v>0</v>
      </c>
      <c r="AQ117" s="65">
        <v>12</v>
      </c>
      <c r="AR117" s="128">
        <v>2</v>
      </c>
    </row>
    <row r="118" spans="1:44" ht="12.75">
      <c r="A118" s="19">
        <v>100</v>
      </c>
      <c r="B118" s="14" t="s">
        <v>100</v>
      </c>
      <c r="C118" s="26">
        <f t="shared" si="82"/>
        <v>10953</v>
      </c>
      <c r="D118" s="27">
        <f t="shared" si="83"/>
        <v>0</v>
      </c>
      <c r="E118" s="28">
        <f t="shared" si="84"/>
        <v>0</v>
      </c>
      <c r="F118" s="28">
        <f t="shared" si="85"/>
        <v>0</v>
      </c>
      <c r="G118" s="28">
        <f t="shared" si="86"/>
        <v>0</v>
      </c>
      <c r="H118" s="111">
        <f t="shared" si="86"/>
        <v>9399</v>
      </c>
      <c r="I118" s="32">
        <f t="shared" si="78"/>
        <v>1554</v>
      </c>
      <c r="J118" s="60">
        <f t="shared" si="79"/>
        <v>1924</v>
      </c>
      <c r="K118" s="117">
        <v>0</v>
      </c>
      <c r="L118" s="117">
        <v>0</v>
      </c>
      <c r="M118" s="117">
        <v>0</v>
      </c>
      <c r="N118" s="117">
        <v>0</v>
      </c>
      <c r="O118" s="124">
        <v>499</v>
      </c>
      <c r="P118" s="128">
        <v>1425</v>
      </c>
      <c r="Q118" s="33">
        <f t="shared" si="80"/>
        <v>0</v>
      </c>
      <c r="R118" s="62">
        <v>0</v>
      </c>
      <c r="S118" s="62">
        <v>0</v>
      </c>
      <c r="T118" s="62">
        <v>0</v>
      </c>
      <c r="U118" s="62">
        <v>0</v>
      </c>
      <c r="V118" s="139">
        <v>0</v>
      </c>
      <c r="W118" s="64">
        <v>0</v>
      </c>
      <c r="X118" s="34">
        <f t="shared" si="87"/>
        <v>2538</v>
      </c>
      <c r="Y118" s="62">
        <v>0</v>
      </c>
      <c r="Z118" s="62">
        <v>0</v>
      </c>
      <c r="AA118" s="62">
        <v>0</v>
      </c>
      <c r="AB118" s="62">
        <v>0</v>
      </c>
      <c r="AC118" s="63">
        <v>2538</v>
      </c>
      <c r="AD118" s="128">
        <v>0</v>
      </c>
      <c r="AE118" s="34">
        <f t="shared" si="81"/>
        <v>1480</v>
      </c>
      <c r="AF118" s="62">
        <v>0</v>
      </c>
      <c r="AG118" s="62">
        <v>0</v>
      </c>
      <c r="AH118" s="62">
        <v>0</v>
      </c>
      <c r="AI118" s="62">
        <v>0</v>
      </c>
      <c r="AJ118" s="65">
        <v>1480</v>
      </c>
      <c r="AK118" s="128">
        <v>0</v>
      </c>
      <c r="AL118" s="34">
        <f t="shared" si="76"/>
        <v>5011</v>
      </c>
      <c r="AM118" s="62">
        <v>0</v>
      </c>
      <c r="AN118" s="62">
        <v>0</v>
      </c>
      <c r="AO118" s="62">
        <v>0</v>
      </c>
      <c r="AP118" s="62">
        <v>0</v>
      </c>
      <c r="AQ118" s="65">
        <v>4882</v>
      </c>
      <c r="AR118" s="128">
        <v>129</v>
      </c>
    </row>
    <row r="119" spans="1:44" ht="12.75">
      <c r="A119" s="19">
        <v>101</v>
      </c>
      <c r="B119" s="35" t="s">
        <v>103</v>
      </c>
      <c r="C119" s="26">
        <f t="shared" si="82"/>
        <v>214</v>
      </c>
      <c r="D119" s="27">
        <f t="shared" si="83"/>
        <v>175</v>
      </c>
      <c r="E119" s="28">
        <f t="shared" si="84"/>
        <v>32</v>
      </c>
      <c r="F119" s="28">
        <f t="shared" si="85"/>
        <v>143</v>
      </c>
      <c r="G119" s="28">
        <f t="shared" si="86"/>
        <v>0</v>
      </c>
      <c r="H119" s="111">
        <f t="shared" si="86"/>
        <v>0</v>
      </c>
      <c r="I119" s="32">
        <f t="shared" si="78"/>
        <v>39</v>
      </c>
      <c r="J119" s="60">
        <f t="shared" si="79"/>
        <v>131</v>
      </c>
      <c r="K119" s="117">
        <v>116</v>
      </c>
      <c r="L119" s="117">
        <v>5</v>
      </c>
      <c r="M119" s="117">
        <v>111</v>
      </c>
      <c r="N119" s="117">
        <v>0</v>
      </c>
      <c r="O119" s="124">
        <v>0</v>
      </c>
      <c r="P119" s="128">
        <v>15</v>
      </c>
      <c r="Q119" s="33">
        <f t="shared" si="80"/>
        <v>12</v>
      </c>
      <c r="R119" s="62">
        <v>12</v>
      </c>
      <c r="S119" s="62">
        <v>6</v>
      </c>
      <c r="T119" s="62">
        <v>6</v>
      </c>
      <c r="U119" s="62">
        <v>0</v>
      </c>
      <c r="V119" s="136">
        <v>0</v>
      </c>
      <c r="W119" s="64">
        <v>0</v>
      </c>
      <c r="X119" s="34">
        <f t="shared" si="87"/>
        <v>32</v>
      </c>
      <c r="Y119" s="62">
        <v>29</v>
      </c>
      <c r="Z119" s="62">
        <v>3</v>
      </c>
      <c r="AA119" s="62">
        <v>26</v>
      </c>
      <c r="AB119" s="62">
        <v>0</v>
      </c>
      <c r="AC119" s="63">
        <v>0</v>
      </c>
      <c r="AD119" s="128">
        <v>3</v>
      </c>
      <c r="AE119" s="34">
        <f t="shared" si="81"/>
        <v>35</v>
      </c>
      <c r="AF119" s="62">
        <v>14</v>
      </c>
      <c r="AG119" s="62">
        <v>14</v>
      </c>
      <c r="AH119" s="62">
        <v>0</v>
      </c>
      <c r="AI119" s="62">
        <v>0</v>
      </c>
      <c r="AJ119" s="65">
        <v>0</v>
      </c>
      <c r="AK119" s="128">
        <v>21</v>
      </c>
      <c r="AL119" s="34">
        <f t="shared" si="76"/>
        <v>4</v>
      </c>
      <c r="AM119" s="62">
        <v>4</v>
      </c>
      <c r="AN119" s="62">
        <v>4</v>
      </c>
      <c r="AO119" s="62">
        <v>0</v>
      </c>
      <c r="AP119" s="62">
        <v>0</v>
      </c>
      <c r="AQ119" s="65">
        <v>0</v>
      </c>
      <c r="AR119" s="128">
        <v>0</v>
      </c>
    </row>
    <row r="120" spans="1:44" ht="12.75">
      <c r="A120" s="19">
        <v>102</v>
      </c>
      <c r="B120" s="38" t="s">
        <v>72</v>
      </c>
      <c r="C120" s="26">
        <f t="shared" si="82"/>
        <v>296400</v>
      </c>
      <c r="D120" s="27">
        <f t="shared" si="83"/>
        <v>278400</v>
      </c>
      <c r="E120" s="28">
        <f t="shared" si="84"/>
        <v>39500</v>
      </c>
      <c r="F120" s="28">
        <f t="shared" si="85"/>
        <v>238900</v>
      </c>
      <c r="G120" s="28">
        <f t="shared" si="86"/>
        <v>0</v>
      </c>
      <c r="H120" s="111">
        <f t="shared" si="86"/>
        <v>0</v>
      </c>
      <c r="I120" s="32">
        <f t="shared" si="78"/>
        <v>18000</v>
      </c>
      <c r="J120" s="60">
        <f t="shared" si="79"/>
        <v>211300</v>
      </c>
      <c r="K120" s="117">
        <v>205900</v>
      </c>
      <c r="L120" s="117">
        <v>11000</v>
      </c>
      <c r="M120" s="117">
        <v>194900</v>
      </c>
      <c r="N120" s="117">
        <v>0</v>
      </c>
      <c r="O120" s="124">
        <v>0</v>
      </c>
      <c r="P120" s="128">
        <v>5400</v>
      </c>
      <c r="Q120" s="34">
        <f>R120+V120+W120</f>
        <v>20500</v>
      </c>
      <c r="R120" s="62">
        <v>20500</v>
      </c>
      <c r="S120" s="62">
        <v>2500</v>
      </c>
      <c r="T120" s="62">
        <v>18000</v>
      </c>
      <c r="U120" s="62">
        <v>0</v>
      </c>
      <c r="V120" s="136">
        <v>0</v>
      </c>
      <c r="W120" s="64">
        <v>0</v>
      </c>
      <c r="X120" s="34">
        <f t="shared" si="87"/>
        <v>32500</v>
      </c>
      <c r="Y120" s="62">
        <v>30500</v>
      </c>
      <c r="Z120" s="62">
        <v>4500</v>
      </c>
      <c r="AA120" s="62">
        <v>26000</v>
      </c>
      <c r="AB120" s="62">
        <v>0</v>
      </c>
      <c r="AC120" s="63">
        <v>0</v>
      </c>
      <c r="AD120" s="128">
        <v>2000</v>
      </c>
      <c r="AE120" s="34">
        <f t="shared" si="81"/>
        <v>18100</v>
      </c>
      <c r="AF120" s="62">
        <v>7500</v>
      </c>
      <c r="AG120" s="62">
        <v>7500</v>
      </c>
      <c r="AH120" s="62">
        <v>0</v>
      </c>
      <c r="AI120" s="62">
        <v>0</v>
      </c>
      <c r="AJ120" s="65">
        <v>0</v>
      </c>
      <c r="AK120" s="128">
        <v>10600</v>
      </c>
      <c r="AL120" s="34">
        <f t="shared" si="76"/>
        <v>14000</v>
      </c>
      <c r="AM120" s="62">
        <v>14000</v>
      </c>
      <c r="AN120" s="62">
        <v>14000</v>
      </c>
      <c r="AO120" s="62">
        <v>0</v>
      </c>
      <c r="AP120" s="62">
        <v>0</v>
      </c>
      <c r="AQ120" s="65">
        <v>0</v>
      </c>
      <c r="AR120" s="128">
        <v>0</v>
      </c>
    </row>
    <row r="121" spans="1:44" ht="13.5" thickBot="1">
      <c r="A121" s="39">
        <v>103</v>
      </c>
      <c r="B121" s="85" t="s">
        <v>73</v>
      </c>
      <c r="C121" s="86">
        <f t="shared" si="82"/>
        <v>44600</v>
      </c>
      <c r="D121" s="87">
        <f t="shared" si="83"/>
        <v>29500</v>
      </c>
      <c r="E121" s="88">
        <f t="shared" si="84"/>
        <v>5750</v>
      </c>
      <c r="F121" s="88">
        <f t="shared" si="85"/>
        <v>23750</v>
      </c>
      <c r="G121" s="88">
        <f t="shared" si="86"/>
        <v>0</v>
      </c>
      <c r="H121" s="112">
        <f t="shared" si="86"/>
        <v>0</v>
      </c>
      <c r="I121" s="89">
        <f t="shared" si="78"/>
        <v>15100</v>
      </c>
      <c r="J121" s="134">
        <f t="shared" si="79"/>
        <v>19400</v>
      </c>
      <c r="K121" s="121">
        <v>15500</v>
      </c>
      <c r="L121" s="121">
        <v>500</v>
      </c>
      <c r="M121" s="121">
        <v>15000</v>
      </c>
      <c r="N121" s="121">
        <v>0</v>
      </c>
      <c r="O121" s="126">
        <v>0</v>
      </c>
      <c r="P121" s="129">
        <v>3900</v>
      </c>
      <c r="Q121" s="92">
        <f t="shared" si="80"/>
        <v>3750</v>
      </c>
      <c r="R121" s="90">
        <v>3750</v>
      </c>
      <c r="S121" s="90">
        <v>1250</v>
      </c>
      <c r="T121" s="90">
        <v>2500</v>
      </c>
      <c r="U121" s="90">
        <v>0</v>
      </c>
      <c r="V121" s="136">
        <v>0</v>
      </c>
      <c r="W121" s="93">
        <v>0</v>
      </c>
      <c r="X121" s="134">
        <f t="shared" si="87"/>
        <v>8250</v>
      </c>
      <c r="Y121" s="90">
        <v>6750</v>
      </c>
      <c r="Z121" s="90">
        <v>500</v>
      </c>
      <c r="AA121" s="90">
        <v>6250</v>
      </c>
      <c r="AB121" s="90">
        <v>0</v>
      </c>
      <c r="AC121" s="91">
        <v>0</v>
      </c>
      <c r="AD121" s="129">
        <v>1500</v>
      </c>
      <c r="AE121" s="134">
        <f t="shared" si="81"/>
        <v>9700</v>
      </c>
      <c r="AF121" s="90">
        <v>0</v>
      </c>
      <c r="AG121" s="90">
        <v>0</v>
      </c>
      <c r="AH121" s="90">
        <v>0</v>
      </c>
      <c r="AI121" s="90">
        <v>0</v>
      </c>
      <c r="AJ121" s="94">
        <v>0</v>
      </c>
      <c r="AK121" s="129">
        <v>9700</v>
      </c>
      <c r="AL121" s="134">
        <f t="shared" si="76"/>
        <v>3500</v>
      </c>
      <c r="AM121" s="90">
        <v>3500</v>
      </c>
      <c r="AN121" s="90">
        <v>3500</v>
      </c>
      <c r="AO121" s="90">
        <v>0</v>
      </c>
      <c r="AP121" s="90">
        <v>0</v>
      </c>
      <c r="AQ121" s="94">
        <v>0</v>
      </c>
      <c r="AR121" s="129">
        <v>0</v>
      </c>
    </row>
    <row r="122" spans="1:44" s="103" customFormat="1" ht="12.75">
      <c r="A122" s="104"/>
      <c r="B122" s="105"/>
      <c r="C122" s="106"/>
      <c r="D122" s="107"/>
      <c r="E122" s="107"/>
      <c r="F122" s="107"/>
      <c r="G122" s="107"/>
      <c r="H122" s="107"/>
      <c r="I122" s="108"/>
      <c r="J122" s="106"/>
      <c r="K122" s="122"/>
      <c r="L122" s="122"/>
      <c r="M122" s="122"/>
      <c r="N122" s="122"/>
      <c r="O122" s="109"/>
      <c r="P122" s="109"/>
      <c r="Q122" s="106"/>
      <c r="R122" s="109"/>
      <c r="S122" s="109"/>
      <c r="T122" s="109"/>
      <c r="U122" s="109"/>
      <c r="V122" s="109"/>
      <c r="W122" s="109"/>
      <c r="X122" s="106"/>
      <c r="Y122" s="109"/>
      <c r="Z122" s="109"/>
      <c r="AA122" s="109"/>
      <c r="AB122" s="109"/>
      <c r="AC122" s="109"/>
      <c r="AD122" s="109"/>
      <c r="AE122" s="106"/>
      <c r="AF122" s="109"/>
      <c r="AG122" s="109"/>
      <c r="AH122" s="109"/>
      <c r="AI122" s="109"/>
      <c r="AJ122" s="110"/>
      <c r="AK122" s="109"/>
      <c r="AL122" s="106"/>
      <c r="AM122" s="109"/>
      <c r="AN122" s="109"/>
      <c r="AO122" s="109"/>
      <c r="AP122" s="109"/>
      <c r="AQ122" s="110"/>
      <c r="AR122" s="109"/>
    </row>
    <row r="123" spans="1:40" s="77" customFormat="1" ht="15">
      <c r="A123" s="96"/>
      <c r="C123" s="97"/>
      <c r="D123" s="97"/>
      <c r="E123" s="98" t="s">
        <v>115</v>
      </c>
      <c r="F123" s="99"/>
      <c r="G123" s="100"/>
      <c r="H123" s="100"/>
      <c r="I123" s="100"/>
      <c r="J123" s="100"/>
      <c r="K123" s="122"/>
      <c r="L123" s="122"/>
      <c r="M123" s="122"/>
      <c r="N123" s="122"/>
      <c r="O123" s="98" t="s">
        <v>104</v>
      </c>
      <c r="P123" s="101"/>
      <c r="R123" s="118"/>
      <c r="S123" s="118"/>
      <c r="T123" s="119"/>
      <c r="U123" s="120"/>
      <c r="Y123" s="101"/>
      <c r="Z123" s="101"/>
      <c r="AF123" s="101"/>
      <c r="AG123" s="101"/>
      <c r="AM123" s="101"/>
      <c r="AN123" s="101"/>
    </row>
    <row r="124" spans="3:16" ht="15">
      <c r="C124" s="9"/>
      <c r="D124" s="103"/>
      <c r="E124" s="102" t="s">
        <v>111</v>
      </c>
      <c r="F124" s="40"/>
      <c r="G124" s="41"/>
      <c r="H124" s="41"/>
      <c r="I124" s="41"/>
      <c r="J124" s="41"/>
      <c r="K124" s="9"/>
      <c r="L124" s="2"/>
      <c r="M124" s="2"/>
      <c r="N124" s="58"/>
      <c r="O124" s="95" t="s">
        <v>112</v>
      </c>
      <c r="P124"/>
    </row>
    <row r="125" spans="3:39" ht="15">
      <c r="C125" s="9"/>
      <c r="D125" s="9"/>
      <c r="E125" s="40"/>
      <c r="F125" s="40"/>
      <c r="G125" s="41"/>
      <c r="H125" s="42"/>
      <c r="I125" s="41"/>
      <c r="J125" s="41"/>
      <c r="K125" s="9"/>
      <c r="L125" s="2"/>
      <c r="M125" s="2"/>
      <c r="N125" s="45"/>
      <c r="O125" s="41"/>
      <c r="P125" s="40"/>
      <c r="R125" s="44"/>
      <c r="Y125" s="44"/>
      <c r="AF125" s="44"/>
      <c r="AM125" s="44"/>
    </row>
    <row r="126" spans="3:41" ht="15.75">
      <c r="C126" s="9"/>
      <c r="D126" s="9"/>
      <c r="E126" s="43"/>
      <c r="F126" s="43"/>
      <c r="G126" s="43"/>
      <c r="H126" s="9"/>
      <c r="I126" s="9"/>
      <c r="J126" s="9"/>
      <c r="K126" s="9"/>
      <c r="L126" s="2"/>
      <c r="M126" s="2"/>
      <c r="N126" s="46"/>
      <c r="O126" s="9"/>
      <c r="P126" s="9"/>
      <c r="AN126" s="48"/>
      <c r="AO126" s="48"/>
    </row>
    <row r="127" spans="3:41" ht="15.75">
      <c r="C127" s="9"/>
      <c r="D127" s="9"/>
      <c r="E127" s="9"/>
      <c r="F127" s="9"/>
      <c r="G127" s="9"/>
      <c r="H127" s="9"/>
      <c r="I127" s="9"/>
      <c r="J127" s="9"/>
      <c r="K127" s="47"/>
      <c r="L127" s="2"/>
      <c r="M127" s="2"/>
      <c r="N127" s="46"/>
      <c r="O127" s="9"/>
      <c r="P127" s="9"/>
      <c r="AN127" s="48"/>
      <c r="AO127" s="48"/>
    </row>
    <row r="128" spans="2:43" ht="15.75">
      <c r="B128" s="103"/>
      <c r="C128" s="103"/>
      <c r="D128" s="103"/>
      <c r="E128" s="103"/>
      <c r="F128" s="103"/>
      <c r="G128" s="103"/>
      <c r="H128" s="103"/>
      <c r="I128" s="9"/>
      <c r="J128" s="9"/>
      <c r="L128" s="2"/>
      <c r="M128" s="2"/>
      <c r="N128" s="46"/>
      <c r="O128" s="9"/>
      <c r="P128" s="9"/>
      <c r="AC128" s="48"/>
      <c r="AD128" s="48"/>
      <c r="AE128" s="48"/>
      <c r="AP128" s="48"/>
      <c r="AQ128" s="48"/>
    </row>
    <row r="129" spans="2:43" ht="15.75">
      <c r="B129" t="s">
        <v>114</v>
      </c>
      <c r="C129"/>
      <c r="D129" s="115">
        <f>C25+C26+C42+C51++C59+C82</f>
        <v>254</v>
      </c>
      <c r="E129"/>
      <c r="F129"/>
      <c r="G129"/>
      <c r="H129"/>
      <c r="I129" s="9"/>
      <c r="J129" s="9"/>
      <c r="L129" s="2"/>
      <c r="M129" s="2"/>
      <c r="N129" s="46"/>
      <c r="O129" s="9"/>
      <c r="P129" s="9"/>
      <c r="AC129" s="48"/>
      <c r="AD129" s="48"/>
      <c r="AE129" s="48"/>
      <c r="AP129" s="48"/>
      <c r="AQ129" s="48"/>
    </row>
    <row r="130" spans="3:16" ht="12.75">
      <c r="C130" s="9"/>
      <c r="D130" s="9"/>
      <c r="E130" s="9"/>
      <c r="F130" s="9"/>
      <c r="G130" s="9"/>
      <c r="H130" s="9"/>
      <c r="I130" s="9"/>
      <c r="J130" s="9"/>
      <c r="L130" s="2"/>
      <c r="M130" s="2"/>
      <c r="N130" s="46"/>
      <c r="O130" s="9"/>
      <c r="P130" s="9"/>
    </row>
    <row r="131" spans="3:16" ht="12.75">
      <c r="C131" s="9"/>
      <c r="D131" s="9"/>
      <c r="E131" s="9"/>
      <c r="F131" s="9"/>
      <c r="G131" s="9"/>
      <c r="H131" s="9"/>
      <c r="I131" s="9"/>
      <c r="J131" s="9"/>
      <c r="L131" s="2"/>
      <c r="M131" s="2"/>
      <c r="N131" s="46"/>
      <c r="O131" s="9"/>
      <c r="P131" s="9"/>
    </row>
    <row r="132" spans="3:16" ht="12.75">
      <c r="C132" s="9"/>
      <c r="D132" s="9"/>
      <c r="E132" s="9"/>
      <c r="F132" s="9"/>
      <c r="G132" s="9"/>
      <c r="H132" s="9"/>
      <c r="I132" s="9"/>
      <c r="J132" s="9"/>
      <c r="L132" s="2"/>
      <c r="M132" s="2"/>
      <c r="N132" s="46"/>
      <c r="O132" s="9"/>
      <c r="P132" s="9"/>
    </row>
    <row r="133" spans="3:16" ht="12.75">
      <c r="C133" s="9"/>
      <c r="D133" s="9"/>
      <c r="E133" s="9"/>
      <c r="F133" s="9"/>
      <c r="G133" s="9"/>
      <c r="H133" s="9"/>
      <c r="I133" s="9"/>
      <c r="J133" s="9"/>
      <c r="L133" s="2"/>
      <c r="M133" s="2"/>
      <c r="N133" s="46"/>
      <c r="O133" s="9"/>
      <c r="P133" s="9"/>
    </row>
    <row r="134" spans="3:16" ht="12.75">
      <c r="C134" s="9"/>
      <c r="D134" s="9"/>
      <c r="E134" s="9"/>
      <c r="F134" s="9"/>
      <c r="G134" s="9"/>
      <c r="H134" s="9"/>
      <c r="I134" s="9"/>
      <c r="J134" s="9"/>
      <c r="L134" s="2"/>
      <c r="M134" s="2"/>
      <c r="N134" s="46"/>
      <c r="O134" s="9"/>
      <c r="P134" s="9"/>
    </row>
    <row r="135" spans="3:16" ht="12.75">
      <c r="C135" s="9"/>
      <c r="D135" s="9"/>
      <c r="E135" s="9"/>
      <c r="F135" s="9"/>
      <c r="G135" s="9"/>
      <c r="H135" s="9"/>
      <c r="I135" s="9"/>
      <c r="J135" s="9"/>
      <c r="L135" s="2"/>
      <c r="M135" s="2"/>
      <c r="N135" s="46"/>
      <c r="O135" s="9"/>
      <c r="P135" s="9"/>
    </row>
    <row r="136" spans="3:16" ht="12.75">
      <c r="C136" s="9"/>
      <c r="D136" s="9"/>
      <c r="E136" s="9"/>
      <c r="F136" s="9"/>
      <c r="G136" s="9"/>
      <c r="H136" s="9"/>
      <c r="I136" s="9"/>
      <c r="J136" s="9"/>
      <c r="L136" s="2"/>
      <c r="M136" s="2"/>
      <c r="N136" s="46"/>
      <c r="O136" s="9"/>
      <c r="P136" s="9"/>
    </row>
    <row r="137" spans="3:16" ht="12.75">
      <c r="C137" s="9"/>
      <c r="D137" s="9"/>
      <c r="E137" s="9"/>
      <c r="F137" s="9"/>
      <c r="G137" s="9"/>
      <c r="H137" s="9"/>
      <c r="I137" s="9"/>
      <c r="J137" s="9"/>
      <c r="L137" s="2"/>
      <c r="M137" s="2"/>
      <c r="N137" s="46"/>
      <c r="O137" s="9"/>
      <c r="P137" s="9"/>
    </row>
    <row r="138" spans="3:16" ht="12.75">
      <c r="C138" s="9"/>
      <c r="D138" s="9"/>
      <c r="E138" s="9"/>
      <c r="F138" s="9"/>
      <c r="G138" s="9"/>
      <c r="H138" s="9"/>
      <c r="I138" s="9"/>
      <c r="J138" s="9"/>
      <c r="L138" s="2"/>
      <c r="M138" s="2"/>
      <c r="N138" s="46"/>
      <c r="O138" s="9"/>
      <c r="P138" s="9"/>
    </row>
    <row r="139" spans="3:16" ht="12.75">
      <c r="C139" s="9"/>
      <c r="D139" s="9"/>
      <c r="E139" s="9"/>
      <c r="F139" s="9"/>
      <c r="G139" s="9"/>
      <c r="H139" s="9"/>
      <c r="I139" s="9"/>
      <c r="J139" s="9"/>
      <c r="L139" s="2"/>
      <c r="M139" s="2"/>
      <c r="N139" s="46"/>
      <c r="O139" s="9"/>
      <c r="P139" s="9"/>
    </row>
    <row r="140" spans="3:16" ht="12.75">
      <c r="C140" s="9"/>
      <c r="D140" s="9"/>
      <c r="E140" s="9"/>
      <c r="F140" s="9"/>
      <c r="G140" s="9"/>
      <c r="H140" s="9"/>
      <c r="I140" s="9"/>
      <c r="J140" s="9"/>
      <c r="L140" s="2"/>
      <c r="M140" s="2"/>
      <c r="N140" s="46"/>
      <c r="O140" s="9"/>
      <c r="P140" s="9"/>
    </row>
    <row r="141" spans="3:16" ht="12.75">
      <c r="C141" s="9"/>
      <c r="D141" s="9"/>
      <c r="E141" s="9"/>
      <c r="F141" s="9"/>
      <c r="G141" s="9"/>
      <c r="H141" s="9"/>
      <c r="I141" s="9"/>
      <c r="J141" s="9"/>
      <c r="L141" s="2"/>
      <c r="M141" s="2"/>
      <c r="N141" s="46"/>
      <c r="O141" s="9"/>
      <c r="P141" s="9"/>
    </row>
    <row r="142" spans="3:16" ht="12.75">
      <c r="C142" s="9"/>
      <c r="D142" s="9"/>
      <c r="E142" s="9"/>
      <c r="F142" s="9"/>
      <c r="G142" s="9"/>
      <c r="H142" s="9"/>
      <c r="I142" s="9"/>
      <c r="J142" s="9"/>
      <c r="L142" s="2"/>
      <c r="M142" s="2"/>
      <c r="N142" s="46"/>
      <c r="O142" s="9"/>
      <c r="P142" s="9"/>
    </row>
    <row r="143" spans="3:16" ht="12.75">
      <c r="C143" s="9"/>
      <c r="D143" s="9"/>
      <c r="E143" s="9"/>
      <c r="F143" s="9"/>
      <c r="G143" s="9"/>
      <c r="H143" s="9"/>
      <c r="I143" s="9"/>
      <c r="J143" s="9"/>
      <c r="L143" s="2"/>
      <c r="M143" s="2"/>
      <c r="N143" s="46"/>
      <c r="O143" s="9"/>
      <c r="P143" s="9"/>
    </row>
    <row r="144" spans="3:16" ht="12.75">
      <c r="C144" s="9"/>
      <c r="D144" s="9"/>
      <c r="E144" s="9"/>
      <c r="F144" s="9"/>
      <c r="G144" s="9"/>
      <c r="H144" s="9"/>
      <c r="I144" s="9"/>
      <c r="J144" s="9"/>
      <c r="L144" s="2"/>
      <c r="M144" s="2"/>
      <c r="N144" s="46"/>
      <c r="O144" s="9"/>
      <c r="P144" s="9"/>
    </row>
    <row r="145" spans="3:16" ht="12.75">
      <c r="C145" s="47"/>
      <c r="D145" s="47"/>
      <c r="E145" s="47"/>
      <c r="F145" s="47"/>
      <c r="G145" s="47"/>
      <c r="H145" s="47"/>
      <c r="I145" s="47"/>
      <c r="J145" s="47"/>
      <c r="L145" s="2"/>
      <c r="M145" s="2"/>
      <c r="N145" s="46"/>
      <c r="O145" s="47"/>
      <c r="P145" s="47"/>
    </row>
    <row r="146" spans="3:14" ht="12.75">
      <c r="C146" s="47"/>
      <c r="D146" s="47"/>
      <c r="E146" s="47"/>
      <c r="F146" s="47"/>
      <c r="G146" s="47"/>
      <c r="H146" s="47"/>
      <c r="I146" s="47"/>
      <c r="L146" s="2"/>
      <c r="M146" s="2"/>
      <c r="N146" s="46"/>
    </row>
    <row r="147" spans="3:14" ht="12.75">
      <c r="C147" s="47"/>
      <c r="D147" s="47"/>
      <c r="E147" s="47"/>
      <c r="F147" s="47"/>
      <c r="G147" s="47"/>
      <c r="H147" s="47"/>
      <c r="I147" s="47"/>
      <c r="L147" s="2"/>
      <c r="M147" s="2"/>
      <c r="N147" s="46"/>
    </row>
    <row r="148" spans="3:14" ht="12.75">
      <c r="C148" s="47"/>
      <c r="D148" s="47"/>
      <c r="E148" s="47"/>
      <c r="F148" s="47"/>
      <c r="G148" s="47"/>
      <c r="H148" s="47"/>
      <c r="I148" s="47"/>
      <c r="L148" s="2"/>
      <c r="M148" s="2"/>
      <c r="N148" s="46"/>
    </row>
    <row r="149" spans="12:14" ht="12.75">
      <c r="L149" s="2"/>
      <c r="M149" s="2"/>
      <c r="N149" s="46"/>
    </row>
    <row r="150" spans="12:36" ht="15">
      <c r="L150" s="2"/>
      <c r="M150" s="2"/>
      <c r="N150" s="46"/>
      <c r="AJ150" s="44"/>
    </row>
    <row r="151" spans="12:14" ht="12.75">
      <c r="L151" s="2"/>
      <c r="M151" s="2"/>
      <c r="N151" s="46"/>
    </row>
    <row r="152" spans="12:14" ht="12.75">
      <c r="L152" s="2"/>
      <c r="M152" s="2"/>
      <c r="N152" s="46"/>
    </row>
    <row r="153" spans="12:14" ht="12.75">
      <c r="L153" s="2"/>
      <c r="M153" s="2"/>
      <c r="N153" s="46"/>
    </row>
    <row r="154" spans="12:14" ht="12.75">
      <c r="L154" s="2"/>
      <c r="M154" s="2"/>
      <c r="N154" s="46"/>
    </row>
    <row r="155" spans="12:14" ht="12.75">
      <c r="L155" s="2"/>
      <c r="M155" s="2"/>
      <c r="N155" s="46"/>
    </row>
    <row r="156" spans="12:14" ht="12.75">
      <c r="L156" s="2"/>
      <c r="M156" s="2"/>
      <c r="N156" s="46"/>
    </row>
    <row r="157" spans="12:14" ht="12.75">
      <c r="L157" s="2"/>
      <c r="M157" s="2"/>
      <c r="N157" s="46"/>
    </row>
    <row r="158" spans="12:14" ht="12.75">
      <c r="L158" s="2"/>
      <c r="M158" s="2"/>
      <c r="N158" s="46"/>
    </row>
    <row r="159" spans="12:14" ht="12.75">
      <c r="L159" s="2"/>
      <c r="M159" s="2"/>
      <c r="N159" s="46"/>
    </row>
    <row r="160" spans="12:14" ht="12.75">
      <c r="L160" s="2"/>
      <c r="M160" s="2"/>
      <c r="N160" s="46"/>
    </row>
    <row r="161" spans="12:14" ht="12.75">
      <c r="L161" s="2"/>
      <c r="M161" s="2"/>
      <c r="N161" s="46"/>
    </row>
    <row r="162" spans="12:14" ht="12.75">
      <c r="L162" s="2"/>
      <c r="M162" s="2"/>
      <c r="N162" s="46"/>
    </row>
    <row r="163" spans="12:14" ht="12.75">
      <c r="L163" s="2"/>
      <c r="M163" s="2"/>
      <c r="N163" s="46"/>
    </row>
    <row r="164" spans="12:14" ht="12.75">
      <c r="L164" s="2"/>
      <c r="M164" s="2"/>
      <c r="N164" s="46"/>
    </row>
    <row r="165" spans="12:14" ht="12.75">
      <c r="L165" s="2"/>
      <c r="M165" s="2"/>
      <c r="N165" s="46"/>
    </row>
    <row r="166" spans="12:14" ht="12.75">
      <c r="L166" s="2"/>
      <c r="M166" s="2"/>
      <c r="N166" s="46"/>
    </row>
    <row r="167" spans="12:14" ht="12.75">
      <c r="L167" s="2"/>
      <c r="M167" s="2"/>
      <c r="N167" s="46"/>
    </row>
    <row r="168" spans="12:14" ht="12.75">
      <c r="L168" s="2"/>
      <c r="M168" s="2"/>
      <c r="N168" s="46"/>
    </row>
    <row r="169" spans="12:14" ht="12.75">
      <c r="L169" s="2"/>
      <c r="M169" s="2"/>
      <c r="N169" s="46"/>
    </row>
    <row r="170" spans="12:14" ht="12.75">
      <c r="L170" s="2"/>
      <c r="M170" s="2"/>
      <c r="N170" s="46"/>
    </row>
    <row r="171" spans="12:14" ht="12.75">
      <c r="L171" s="2"/>
      <c r="M171" s="2"/>
      <c r="N171" s="46"/>
    </row>
    <row r="172" spans="12:14" ht="12.75">
      <c r="L172" s="2"/>
      <c r="M172" s="2"/>
      <c r="N172" s="46"/>
    </row>
    <row r="173" spans="12:14" ht="12.75">
      <c r="L173" s="2"/>
      <c r="M173" s="2"/>
      <c r="N173" s="46"/>
    </row>
    <row r="174" spans="12:14" ht="12.75">
      <c r="L174" s="2"/>
      <c r="M174" s="2"/>
      <c r="N174" s="46"/>
    </row>
    <row r="175" spans="12:14" ht="12.75">
      <c r="L175" s="2"/>
      <c r="M175" s="2"/>
      <c r="N175" s="46"/>
    </row>
    <row r="176" spans="12:14" ht="12.75">
      <c r="L176" s="2"/>
      <c r="M176" s="2"/>
      <c r="N176" s="46"/>
    </row>
    <row r="177" spans="12:14" ht="12.75">
      <c r="L177" s="2"/>
      <c r="M177" s="2"/>
      <c r="N177" s="46"/>
    </row>
    <row r="178" spans="12:14" ht="12.75">
      <c r="L178" s="2"/>
      <c r="M178" s="2"/>
      <c r="N178" s="46"/>
    </row>
    <row r="179" spans="12:14" ht="12.75">
      <c r="L179" s="2"/>
      <c r="M179" s="2"/>
      <c r="N179" s="46"/>
    </row>
    <row r="180" spans="12:14" ht="12.75">
      <c r="L180" s="2"/>
      <c r="M180" s="2"/>
      <c r="N180" s="46"/>
    </row>
    <row r="181" spans="12:14" ht="12.75">
      <c r="L181" s="2"/>
      <c r="M181" s="2"/>
      <c r="N181" s="46"/>
    </row>
    <row r="182" spans="12:14" ht="12.75">
      <c r="L182" s="2"/>
      <c r="M182" s="2"/>
      <c r="N182" s="46"/>
    </row>
    <row r="183" spans="12:14" ht="12.75">
      <c r="L183" s="2"/>
      <c r="M183" s="2"/>
      <c r="N183" s="46"/>
    </row>
    <row r="184" spans="12:14" ht="12.75">
      <c r="L184" s="2"/>
      <c r="M184" s="2"/>
      <c r="N184" s="46"/>
    </row>
    <row r="185" spans="12:14" ht="12.75">
      <c r="L185" s="2"/>
      <c r="M185" s="2"/>
      <c r="N185" s="46"/>
    </row>
    <row r="186" spans="12:14" ht="12.75">
      <c r="L186" s="2"/>
      <c r="M186" s="2"/>
      <c r="N186" s="46"/>
    </row>
    <row r="187" spans="12:14" ht="12.75">
      <c r="L187" s="2"/>
      <c r="M187" s="2"/>
      <c r="N187" s="46"/>
    </row>
    <row r="188" spans="12:14" ht="12.75">
      <c r="L188" s="2"/>
      <c r="M188" s="2"/>
      <c r="N188" s="46"/>
    </row>
    <row r="189" spans="12:14" ht="12.75">
      <c r="L189" s="2"/>
      <c r="M189" s="2"/>
      <c r="N189" s="46"/>
    </row>
    <row r="190" spans="12:14" ht="12.75">
      <c r="L190" s="2"/>
      <c r="M190" s="2"/>
      <c r="N190" s="46"/>
    </row>
    <row r="191" spans="12:14" ht="12.75">
      <c r="L191" s="2"/>
      <c r="M191" s="2"/>
      <c r="N191" s="46"/>
    </row>
    <row r="192" spans="12:14" ht="12.75">
      <c r="L192" s="2"/>
      <c r="M192" s="2"/>
      <c r="N192" s="46"/>
    </row>
    <row r="193" spans="12:14" ht="12.75">
      <c r="L193" s="2"/>
      <c r="M193" s="2"/>
      <c r="N193" s="46"/>
    </row>
    <row r="194" spans="12:14" ht="12.75">
      <c r="L194" s="2"/>
      <c r="M194" s="2"/>
      <c r="N194" s="46"/>
    </row>
    <row r="195" spans="12:14" ht="12.75">
      <c r="L195" s="2"/>
      <c r="M195" s="2"/>
      <c r="N195" s="46"/>
    </row>
    <row r="196" spans="12:14" ht="12.75">
      <c r="L196" s="2"/>
      <c r="M196" s="2"/>
      <c r="N196" s="46"/>
    </row>
    <row r="197" spans="12:13" ht="12.75">
      <c r="L197" s="9"/>
      <c r="M197" s="9"/>
    </row>
    <row r="198" spans="12:13" ht="12.75">
      <c r="L198" s="9"/>
      <c r="M198" s="9"/>
    </row>
    <row r="199" spans="12:13" ht="12.75">
      <c r="L199" s="9"/>
      <c r="M199" s="9"/>
    </row>
    <row r="200" spans="12:13" ht="12.75">
      <c r="L200" s="9"/>
      <c r="M200" s="9"/>
    </row>
    <row r="201" spans="12:13" ht="12.75">
      <c r="L201" s="9"/>
      <c r="M201" s="9"/>
    </row>
    <row r="202" spans="12:13" ht="12.75">
      <c r="L202" s="9"/>
      <c r="M202" s="9"/>
    </row>
    <row r="203" spans="12:13" ht="12.75">
      <c r="L203" s="9"/>
      <c r="M203" s="9"/>
    </row>
    <row r="204" spans="12:13" ht="12.75">
      <c r="L204" s="9"/>
      <c r="M204" s="9"/>
    </row>
    <row r="205" spans="12:13" ht="12.75">
      <c r="L205" s="9"/>
      <c r="M205" s="9"/>
    </row>
    <row r="206" spans="12:13" ht="12.75">
      <c r="L206" s="9"/>
      <c r="M206" s="9"/>
    </row>
    <row r="207" spans="12:13" ht="12.75">
      <c r="L207" s="9"/>
      <c r="M207" s="9"/>
    </row>
    <row r="208" spans="12:13" ht="12.75">
      <c r="L208" s="9"/>
      <c r="M208" s="9"/>
    </row>
    <row r="209" spans="12:13" ht="12.75">
      <c r="L209" s="9"/>
      <c r="M209" s="9"/>
    </row>
    <row r="210" spans="12:13" ht="12.75">
      <c r="L210" s="9"/>
      <c r="M210" s="9"/>
    </row>
    <row r="211" spans="12:13" ht="12.75">
      <c r="L211" s="9"/>
      <c r="M211" s="9"/>
    </row>
    <row r="212" spans="12:13" ht="12.75">
      <c r="L212" s="9"/>
      <c r="M212" s="9"/>
    </row>
    <row r="213" spans="12:13" ht="12.75">
      <c r="L213" s="9"/>
      <c r="M213" s="9"/>
    </row>
    <row r="214" spans="12:13" ht="12.75">
      <c r="L214" s="9"/>
      <c r="M214" s="9"/>
    </row>
    <row r="215" spans="12:13" ht="12.75">
      <c r="L215" s="9"/>
      <c r="M215" s="9"/>
    </row>
    <row r="216" spans="12:13" ht="12.75">
      <c r="L216" s="9"/>
      <c r="M216" s="9"/>
    </row>
    <row r="217" spans="12:13" ht="12.75">
      <c r="L217" s="9"/>
      <c r="M217" s="9"/>
    </row>
    <row r="218" spans="12:13" ht="12.75">
      <c r="L218" s="9"/>
      <c r="M218" s="9"/>
    </row>
    <row r="219" spans="12:13" ht="12.75">
      <c r="L219" s="9"/>
      <c r="M219" s="9"/>
    </row>
    <row r="220" spans="12:13" ht="12.75">
      <c r="L220" s="9"/>
      <c r="M220" s="9"/>
    </row>
    <row r="221" spans="12:13" ht="12.75">
      <c r="L221" s="9"/>
      <c r="M221" s="9"/>
    </row>
    <row r="222" spans="12:13" ht="12.75">
      <c r="L222" s="9"/>
      <c r="M222" s="9"/>
    </row>
    <row r="223" spans="12:13" ht="12.75">
      <c r="L223" s="9"/>
      <c r="M223" s="9"/>
    </row>
    <row r="224" spans="12:13" ht="12.75">
      <c r="L224" s="9"/>
      <c r="M224" s="9"/>
    </row>
    <row r="225" spans="12:13" ht="12.75">
      <c r="L225" s="9"/>
      <c r="M225" s="9"/>
    </row>
    <row r="226" spans="12:13" ht="12.75">
      <c r="L226" s="9"/>
      <c r="M226" s="9"/>
    </row>
    <row r="227" spans="12:13" ht="12.75">
      <c r="L227" s="9"/>
      <c r="M227" s="9"/>
    </row>
    <row r="228" spans="12:13" ht="12.75">
      <c r="L228" s="9"/>
      <c r="M228" s="9"/>
    </row>
    <row r="229" spans="12:13" ht="12.75">
      <c r="L229" s="9"/>
      <c r="M229" s="9"/>
    </row>
    <row r="230" spans="12:13" ht="12.75">
      <c r="L230" s="9"/>
      <c r="M230" s="9"/>
    </row>
    <row r="231" spans="12:13" ht="12.75">
      <c r="L231" s="9"/>
      <c r="M231" s="9"/>
    </row>
    <row r="232" spans="12:13" ht="12.75">
      <c r="L232" s="9"/>
      <c r="M232" s="9"/>
    </row>
    <row r="233" spans="12:13" ht="12.75">
      <c r="L233" s="9"/>
      <c r="M233" s="9"/>
    </row>
    <row r="234" spans="12:13" ht="12.75">
      <c r="L234" s="9"/>
      <c r="M234" s="9"/>
    </row>
    <row r="235" spans="12:13" ht="12.75">
      <c r="L235" s="9"/>
      <c r="M235" s="9"/>
    </row>
    <row r="236" spans="12:13" ht="12.75">
      <c r="L236" s="9"/>
      <c r="M236" s="9"/>
    </row>
    <row r="237" spans="12:13" ht="12.75">
      <c r="L237" s="9"/>
      <c r="M237" s="9"/>
    </row>
    <row r="238" spans="12:13" ht="12.75">
      <c r="L238" s="9"/>
      <c r="M238" s="9"/>
    </row>
    <row r="239" spans="12:13" ht="12.75">
      <c r="L239" s="9"/>
      <c r="M239" s="9"/>
    </row>
    <row r="240" spans="12:13" ht="12.75">
      <c r="L240" s="9"/>
      <c r="M240" s="9"/>
    </row>
    <row r="241" spans="12:13" ht="12.75">
      <c r="L241" s="9"/>
      <c r="M241" s="9"/>
    </row>
    <row r="242" spans="12:13" ht="12.75">
      <c r="L242" s="9"/>
      <c r="M242" s="9"/>
    </row>
    <row r="243" spans="12:13" ht="12.75">
      <c r="L243" s="9"/>
      <c r="M243" s="9"/>
    </row>
    <row r="244" spans="12:13" ht="12.75">
      <c r="L244" s="9"/>
      <c r="M244" s="9"/>
    </row>
    <row r="245" spans="12:13" ht="12.75">
      <c r="L245" s="9"/>
      <c r="M245" s="9"/>
    </row>
    <row r="246" spans="12:13" ht="12.75">
      <c r="L246" s="9"/>
      <c r="M246" s="9"/>
    </row>
    <row r="247" spans="12:13" ht="12.75">
      <c r="L247" s="9"/>
      <c r="M247" s="9"/>
    </row>
    <row r="248" spans="12:13" ht="12.75">
      <c r="L248" s="9"/>
      <c r="M248" s="9"/>
    </row>
    <row r="249" spans="12:13" ht="12.75">
      <c r="L249" s="9"/>
      <c r="M249" s="9"/>
    </row>
    <row r="250" spans="12:13" ht="12.75">
      <c r="L250" s="9"/>
      <c r="M250" s="9"/>
    </row>
    <row r="251" spans="12:13" ht="12.75">
      <c r="L251" s="9"/>
      <c r="M251" s="9"/>
    </row>
    <row r="252" spans="12:13" ht="12.75">
      <c r="L252" s="9"/>
      <c r="M252" s="9"/>
    </row>
    <row r="253" spans="12:13" ht="12.75">
      <c r="L253" s="9"/>
      <c r="M253" s="9"/>
    </row>
    <row r="254" spans="12:13" ht="12.75">
      <c r="L254" s="9"/>
      <c r="M254" s="9"/>
    </row>
    <row r="255" spans="12:13" ht="12.75">
      <c r="L255" s="9"/>
      <c r="M255" s="9"/>
    </row>
    <row r="256" spans="12:13" ht="12.75">
      <c r="L256" s="9"/>
      <c r="M256" s="9"/>
    </row>
    <row r="257" spans="12:13" ht="12.75">
      <c r="L257" s="9"/>
      <c r="M257" s="9"/>
    </row>
    <row r="258" spans="12:13" ht="12.75">
      <c r="L258" s="9"/>
      <c r="M258" s="9"/>
    </row>
    <row r="259" spans="12:13" ht="12.75">
      <c r="L259" s="9"/>
      <c r="M259" s="9"/>
    </row>
    <row r="260" spans="12:13" ht="12.75">
      <c r="L260" s="9"/>
      <c r="M260" s="9"/>
    </row>
    <row r="261" spans="12:13" ht="12.75">
      <c r="L261" s="9"/>
      <c r="M261" s="9"/>
    </row>
    <row r="262" spans="12:13" ht="12.75">
      <c r="L262" s="9"/>
      <c r="M262" s="9"/>
    </row>
    <row r="263" spans="12:13" ht="12.75">
      <c r="L263" s="9"/>
      <c r="M263" s="9"/>
    </row>
    <row r="264" spans="12:13" ht="12.75">
      <c r="L264" s="9"/>
      <c r="M264" s="9"/>
    </row>
    <row r="265" spans="12:13" ht="12.75">
      <c r="L265" s="9"/>
      <c r="M265" s="9"/>
    </row>
    <row r="266" spans="12:13" ht="12.75">
      <c r="L266" s="9"/>
      <c r="M266" s="9"/>
    </row>
    <row r="267" spans="12:13" ht="12.75">
      <c r="L267" s="9"/>
      <c r="M267" s="9"/>
    </row>
    <row r="268" spans="12:13" ht="12.75">
      <c r="L268" s="9"/>
      <c r="M268" s="9"/>
    </row>
    <row r="269" spans="12:13" ht="12.75">
      <c r="L269" s="9"/>
      <c r="M269" s="9"/>
    </row>
    <row r="270" spans="12:13" ht="12.75">
      <c r="L270" s="9"/>
      <c r="M270" s="9"/>
    </row>
    <row r="271" spans="12:13" ht="12.75">
      <c r="L271" s="9"/>
      <c r="M271" s="9"/>
    </row>
    <row r="272" spans="12:13" ht="12.75">
      <c r="L272" s="9"/>
      <c r="M272" s="9"/>
    </row>
    <row r="273" spans="12:13" ht="12.75">
      <c r="L273" s="9"/>
      <c r="M273" s="9"/>
    </row>
    <row r="274" spans="12:13" ht="12.75">
      <c r="L274" s="9"/>
      <c r="M274" s="9"/>
    </row>
    <row r="275" spans="12:13" ht="12.75">
      <c r="L275" s="9"/>
      <c r="M275" s="9"/>
    </row>
    <row r="276" spans="12:13" ht="12.75">
      <c r="L276" s="9"/>
      <c r="M276" s="9"/>
    </row>
    <row r="277" spans="12:13" ht="12.75">
      <c r="L277" s="9"/>
      <c r="M277" s="9"/>
    </row>
    <row r="278" spans="12:13" ht="12.75">
      <c r="L278" s="9"/>
      <c r="M278" s="9"/>
    </row>
    <row r="279" spans="12:13" ht="12.75">
      <c r="L279" s="9"/>
      <c r="M279" s="9"/>
    </row>
    <row r="280" spans="12:13" ht="12.75">
      <c r="L280" s="9"/>
      <c r="M280" s="9"/>
    </row>
    <row r="281" spans="12:13" ht="12.75">
      <c r="L281" s="9"/>
      <c r="M281" s="9"/>
    </row>
    <row r="282" spans="12:13" ht="12.75">
      <c r="L282" s="9"/>
      <c r="M282" s="9"/>
    </row>
    <row r="283" spans="12:13" ht="12.75">
      <c r="L283" s="9"/>
      <c r="M283" s="9"/>
    </row>
    <row r="284" spans="12:13" ht="12.75">
      <c r="L284" s="9"/>
      <c r="M284" s="9"/>
    </row>
    <row r="285" spans="12:13" ht="12.75">
      <c r="L285" s="9"/>
      <c r="M285" s="9"/>
    </row>
    <row r="286" spans="12:13" ht="12.75">
      <c r="L286" s="9"/>
      <c r="M286" s="9"/>
    </row>
    <row r="287" spans="12:13" ht="12.75">
      <c r="L287" s="9"/>
      <c r="M287" s="9"/>
    </row>
    <row r="288" spans="12:13" ht="12.75">
      <c r="L288" s="9"/>
      <c r="M288" s="9"/>
    </row>
    <row r="289" spans="12:13" ht="12.75">
      <c r="L289" s="9"/>
      <c r="M289" s="9"/>
    </row>
    <row r="290" spans="12:13" ht="12.75">
      <c r="L290" s="9"/>
      <c r="M290" s="9"/>
    </row>
    <row r="291" spans="12:13" ht="12.75">
      <c r="L291" s="9"/>
      <c r="M291" s="9"/>
    </row>
    <row r="292" spans="12:13" ht="12.75">
      <c r="L292" s="9"/>
      <c r="M292" s="9"/>
    </row>
    <row r="293" spans="12:13" ht="12.75">
      <c r="L293" s="9"/>
      <c r="M293" s="9"/>
    </row>
    <row r="294" spans="12:13" ht="12.75">
      <c r="L294" s="9"/>
      <c r="M294" s="9"/>
    </row>
    <row r="295" spans="12:13" ht="12.75">
      <c r="L295" s="9"/>
      <c r="M295" s="9"/>
    </row>
    <row r="296" spans="12:13" ht="12.75">
      <c r="L296" s="9"/>
      <c r="M296" s="9"/>
    </row>
    <row r="297" spans="12:13" ht="12.75">
      <c r="L297" s="9"/>
      <c r="M297" s="9"/>
    </row>
    <row r="298" spans="12:13" ht="12.75">
      <c r="L298" s="9"/>
      <c r="M298" s="9"/>
    </row>
    <row r="299" spans="12:13" ht="12.75">
      <c r="L299" s="9"/>
      <c r="M299" s="9"/>
    </row>
    <row r="300" spans="12:13" ht="12.75">
      <c r="L300" s="9"/>
      <c r="M300" s="9"/>
    </row>
    <row r="301" spans="12:13" ht="12.75">
      <c r="L301" s="9"/>
      <c r="M301" s="9"/>
    </row>
    <row r="302" spans="12:13" ht="12.75">
      <c r="L302" s="9"/>
      <c r="M302" s="9"/>
    </row>
    <row r="303" spans="12:13" ht="12.75">
      <c r="L303" s="9"/>
      <c r="M303" s="9"/>
    </row>
    <row r="304" spans="12:13" ht="12.75">
      <c r="L304" s="9"/>
      <c r="M304" s="9"/>
    </row>
    <row r="305" spans="12:13" ht="12.75">
      <c r="L305" s="9"/>
      <c r="M305" s="9"/>
    </row>
    <row r="306" spans="12:13" ht="12.75">
      <c r="L306" s="9"/>
      <c r="M306" s="9"/>
    </row>
    <row r="307" spans="12:13" ht="12.75">
      <c r="L307" s="9"/>
      <c r="M307" s="9"/>
    </row>
    <row r="308" spans="12:13" ht="12.75">
      <c r="L308" s="9"/>
      <c r="M308" s="9"/>
    </row>
    <row r="309" spans="12:13" ht="12.75">
      <c r="L309" s="9"/>
      <c r="M309" s="9"/>
    </row>
    <row r="310" spans="12:13" ht="12.75">
      <c r="L310" s="9"/>
      <c r="M310" s="9"/>
    </row>
    <row r="311" spans="12:13" ht="12.75">
      <c r="L311" s="9"/>
      <c r="M311" s="9"/>
    </row>
    <row r="312" spans="12:13" ht="12.75">
      <c r="L312" s="9"/>
      <c r="M312" s="9"/>
    </row>
    <row r="313" spans="12:13" ht="12.75">
      <c r="L313" s="9"/>
      <c r="M313" s="9"/>
    </row>
    <row r="314" spans="12:13" ht="12.75">
      <c r="L314" s="9"/>
      <c r="M314" s="9"/>
    </row>
    <row r="315" spans="12:13" ht="12.75">
      <c r="L315" s="9"/>
      <c r="M315" s="9"/>
    </row>
    <row r="316" spans="12:13" ht="12.75">
      <c r="L316" s="9"/>
      <c r="M316" s="9"/>
    </row>
    <row r="317" spans="12:13" ht="12.75">
      <c r="L317" s="9"/>
      <c r="M317" s="9"/>
    </row>
    <row r="318" spans="12:13" ht="12.75">
      <c r="L318" s="9"/>
      <c r="M318" s="9"/>
    </row>
    <row r="319" spans="12:13" ht="12.75">
      <c r="L319" s="9"/>
      <c r="M319" s="9"/>
    </row>
    <row r="320" spans="12:13" ht="12.75">
      <c r="L320" s="9"/>
      <c r="M320" s="9"/>
    </row>
    <row r="321" spans="12:13" ht="12.75">
      <c r="L321" s="9"/>
      <c r="M321" s="9"/>
    </row>
    <row r="322" spans="12:13" ht="12.75">
      <c r="L322" s="9"/>
      <c r="M322" s="9"/>
    </row>
    <row r="323" spans="12:13" ht="12.75">
      <c r="L323" s="9"/>
      <c r="M323" s="9"/>
    </row>
    <row r="324" spans="12:13" ht="12.75">
      <c r="L324" s="9"/>
      <c r="M324" s="9"/>
    </row>
    <row r="325" spans="12:13" ht="12.75">
      <c r="L325" s="9"/>
      <c r="M325" s="9"/>
    </row>
    <row r="326" spans="12:13" ht="12.75">
      <c r="L326" s="9"/>
      <c r="M326" s="9"/>
    </row>
    <row r="327" spans="12:13" ht="12.75">
      <c r="L327" s="9"/>
      <c r="M327" s="9"/>
    </row>
    <row r="328" spans="12:13" ht="12.75">
      <c r="L328" s="9"/>
      <c r="M328" s="9"/>
    </row>
    <row r="329" spans="12:13" ht="12.75">
      <c r="L329" s="9"/>
      <c r="M329" s="9"/>
    </row>
    <row r="330" spans="12:13" ht="12.75">
      <c r="L330" s="9"/>
      <c r="M330" s="9"/>
    </row>
    <row r="331" spans="12:13" ht="12.75">
      <c r="L331" s="9"/>
      <c r="M331" s="9"/>
    </row>
    <row r="332" spans="12:13" ht="12.75">
      <c r="L332" s="9"/>
      <c r="M332" s="9"/>
    </row>
    <row r="333" spans="12:13" ht="12.75">
      <c r="L333" s="9"/>
      <c r="M333" s="9"/>
    </row>
    <row r="334" spans="12:13" ht="12.75">
      <c r="L334" s="9"/>
      <c r="M334" s="9"/>
    </row>
    <row r="335" spans="12:13" ht="12.75">
      <c r="L335" s="9"/>
      <c r="M335" s="9"/>
    </row>
    <row r="336" spans="12:13" ht="12.75">
      <c r="L336" s="9"/>
      <c r="M336" s="9"/>
    </row>
    <row r="337" spans="12:13" ht="12.75">
      <c r="L337" s="9"/>
      <c r="M337" s="9"/>
    </row>
    <row r="338" spans="12:13" ht="12.75">
      <c r="L338" s="9"/>
      <c r="M338" s="9"/>
    </row>
    <row r="339" spans="12:13" ht="12.75">
      <c r="L339" s="9"/>
      <c r="M339" s="9"/>
    </row>
    <row r="340" spans="12:13" ht="12.75">
      <c r="L340" s="9"/>
      <c r="M340" s="9"/>
    </row>
    <row r="341" spans="12:13" ht="12.75">
      <c r="L341" s="9"/>
      <c r="M341" s="9"/>
    </row>
    <row r="342" spans="12:13" ht="12.75">
      <c r="L342" s="9"/>
      <c r="M342" s="9"/>
    </row>
    <row r="343" spans="12:13" ht="12.75">
      <c r="L343" s="9"/>
      <c r="M343" s="9"/>
    </row>
    <row r="344" spans="12:13" ht="12.75">
      <c r="L344" s="9"/>
      <c r="M344" s="9"/>
    </row>
    <row r="345" spans="12:13" ht="12.75">
      <c r="L345" s="9"/>
      <c r="M345" s="9"/>
    </row>
    <row r="346" spans="12:13" ht="12.75">
      <c r="L346" s="9"/>
      <c r="M346" s="9"/>
    </row>
    <row r="347" spans="12:13" ht="12.75">
      <c r="L347" s="9"/>
      <c r="M347" s="9"/>
    </row>
    <row r="348" spans="12:13" ht="12.75">
      <c r="L348" s="9"/>
      <c r="M348" s="9"/>
    </row>
    <row r="349" spans="12:13" ht="12.75">
      <c r="L349" s="9"/>
      <c r="M349" s="9"/>
    </row>
    <row r="350" spans="12:13" ht="12.75">
      <c r="L350" s="9"/>
      <c r="M350" s="9"/>
    </row>
    <row r="351" spans="12:13" ht="12.75">
      <c r="L351" s="9"/>
      <c r="M351" s="9"/>
    </row>
    <row r="352" spans="12:13" ht="12.75">
      <c r="L352" s="9"/>
      <c r="M352" s="9"/>
    </row>
    <row r="353" spans="12:13" ht="12.75">
      <c r="L353" s="9"/>
      <c r="M353" s="9"/>
    </row>
    <row r="354" spans="12:13" ht="12.75">
      <c r="L354" s="9"/>
      <c r="M354" s="9"/>
    </row>
    <row r="355" spans="12:13" ht="12.75">
      <c r="L355" s="9"/>
      <c r="M355" s="9"/>
    </row>
    <row r="356" spans="12:13" ht="12.75">
      <c r="L356" s="9"/>
      <c r="M356" s="9"/>
    </row>
    <row r="357" spans="12:13" ht="12.75">
      <c r="L357" s="9"/>
      <c r="M357" s="9"/>
    </row>
    <row r="358" spans="12:13" ht="12.75">
      <c r="L358" s="9"/>
      <c r="M358" s="9"/>
    </row>
    <row r="359" spans="12:13" ht="12.75">
      <c r="L359" s="9"/>
      <c r="M359" s="9"/>
    </row>
    <row r="360" spans="12:13" ht="12.75">
      <c r="L360" s="9"/>
      <c r="M360" s="9"/>
    </row>
    <row r="361" spans="12:13" ht="12.75">
      <c r="L361" s="9"/>
      <c r="M361" s="9"/>
    </row>
    <row r="362" spans="12:13" ht="12.75">
      <c r="L362" s="9"/>
      <c r="M362" s="9"/>
    </row>
    <row r="363" spans="12:13" ht="12.75">
      <c r="L363" s="9"/>
      <c r="M363" s="9"/>
    </row>
    <row r="364" spans="12:13" ht="12.75">
      <c r="L364" s="9"/>
      <c r="M364" s="9"/>
    </row>
    <row r="365" spans="12:13" ht="12.75">
      <c r="L365" s="9"/>
      <c r="M365" s="9"/>
    </row>
    <row r="366" spans="12:13" ht="12.75">
      <c r="L366" s="9"/>
      <c r="M366" s="9"/>
    </row>
    <row r="367" spans="12:13" ht="12.75">
      <c r="L367" s="9"/>
      <c r="M367" s="9"/>
    </row>
    <row r="368" spans="12:13" ht="12.75">
      <c r="L368" s="9"/>
      <c r="M368" s="9"/>
    </row>
    <row r="369" spans="12:13" ht="12.75">
      <c r="L369" s="9"/>
      <c r="M369" s="9"/>
    </row>
    <row r="370" spans="12:13" ht="12.75">
      <c r="L370" s="9"/>
      <c r="M370" s="9"/>
    </row>
    <row r="371" spans="12:13" ht="12.75">
      <c r="L371" s="9"/>
      <c r="M371" s="9"/>
    </row>
    <row r="372" spans="12:13" ht="12.75">
      <c r="L372" s="9"/>
      <c r="M372" s="9"/>
    </row>
    <row r="373" spans="12:13" ht="12.75">
      <c r="L373" s="9"/>
      <c r="M373" s="9"/>
    </row>
    <row r="374" spans="12:13" ht="12.75">
      <c r="L374" s="9"/>
      <c r="M374" s="9"/>
    </row>
    <row r="375" spans="12:13" ht="12.75">
      <c r="L375" s="9"/>
      <c r="M375" s="9"/>
    </row>
    <row r="376" spans="12:13" ht="12.75">
      <c r="L376" s="9"/>
      <c r="M376" s="9"/>
    </row>
    <row r="377" spans="12:13" ht="12.75">
      <c r="L377" s="9"/>
      <c r="M377" s="9"/>
    </row>
    <row r="378" spans="12:13" ht="12.75">
      <c r="L378" s="9"/>
      <c r="M378" s="9"/>
    </row>
    <row r="379" spans="12:13" ht="12.75">
      <c r="L379" s="9"/>
      <c r="M379" s="9"/>
    </row>
    <row r="380" spans="12:13" ht="12.75">
      <c r="L380" s="9"/>
      <c r="M380" s="9"/>
    </row>
    <row r="381" spans="12:13" ht="12.75">
      <c r="L381" s="9"/>
      <c r="M381" s="9"/>
    </row>
    <row r="382" spans="12:13" ht="12.75">
      <c r="L382" s="9"/>
      <c r="M382" s="9"/>
    </row>
    <row r="383" spans="12:13" ht="12.75">
      <c r="L383" s="9"/>
      <c r="M383" s="9"/>
    </row>
    <row r="384" spans="12:13" ht="12.75">
      <c r="L384" s="9"/>
      <c r="M384" s="9"/>
    </row>
    <row r="385" spans="12:13" ht="12.75">
      <c r="L385" s="9"/>
      <c r="M385" s="9"/>
    </row>
    <row r="386" spans="12:13" ht="12.75">
      <c r="L386" s="9"/>
      <c r="M386" s="9"/>
    </row>
    <row r="387" spans="12:13" ht="12.75">
      <c r="L387" s="9"/>
      <c r="M387" s="9"/>
    </row>
    <row r="388" spans="12:13" ht="12.75">
      <c r="L388" s="9"/>
      <c r="M388" s="9"/>
    </row>
    <row r="389" spans="12:13" ht="12.75">
      <c r="L389" s="9"/>
      <c r="M389" s="9"/>
    </row>
    <row r="390" spans="12:13" ht="12.75">
      <c r="L390" s="9"/>
      <c r="M390" s="9"/>
    </row>
    <row r="391" spans="12:13" ht="12.75">
      <c r="L391" s="9"/>
      <c r="M391" s="9"/>
    </row>
    <row r="392" spans="12:13" ht="12.75">
      <c r="L392" s="9"/>
      <c r="M392" s="9"/>
    </row>
    <row r="393" spans="12:13" ht="12.75">
      <c r="L393" s="9"/>
      <c r="M393" s="9"/>
    </row>
    <row r="394" spans="12:13" ht="12.75">
      <c r="L394" s="9"/>
      <c r="M394" s="9"/>
    </row>
    <row r="395" spans="12:13" ht="12.75">
      <c r="L395" s="9"/>
      <c r="M395" s="9"/>
    </row>
    <row r="396" spans="12:13" ht="12.75">
      <c r="L396" s="9"/>
      <c r="M396" s="9"/>
    </row>
    <row r="397" spans="12:13" ht="12.75">
      <c r="L397" s="9"/>
      <c r="M397" s="9"/>
    </row>
    <row r="398" spans="12:13" ht="12.75">
      <c r="L398" s="9"/>
      <c r="M398" s="9"/>
    </row>
    <row r="399" spans="12:13" ht="12.75">
      <c r="L399" s="9"/>
      <c r="M399" s="9"/>
    </row>
    <row r="400" spans="12:13" ht="12.75">
      <c r="L400" s="9"/>
      <c r="M400" s="9"/>
    </row>
    <row r="401" spans="12:13" ht="12.75">
      <c r="L401" s="9"/>
      <c r="M401" s="9"/>
    </row>
    <row r="402" spans="12:13" ht="12.75">
      <c r="L402" s="9"/>
      <c r="M402" s="9"/>
    </row>
    <row r="403" spans="12:13" ht="12.75">
      <c r="L403" s="9"/>
      <c r="M403" s="9"/>
    </row>
    <row r="404" spans="12:13" ht="12.75">
      <c r="L404" s="9"/>
      <c r="M404" s="9"/>
    </row>
    <row r="405" spans="12:13" ht="12.75">
      <c r="L405" s="9"/>
      <c r="M405" s="9"/>
    </row>
    <row r="406" spans="12:13" ht="12.75">
      <c r="L406" s="9"/>
      <c r="M406" s="9"/>
    </row>
    <row r="407" spans="12:13" ht="12.75">
      <c r="L407" s="9"/>
      <c r="M407" s="9"/>
    </row>
    <row r="408" spans="12:13" ht="12.75">
      <c r="L408" s="9"/>
      <c r="M408" s="9"/>
    </row>
    <row r="409" spans="12:13" ht="12.75">
      <c r="L409" s="9"/>
      <c r="M409" s="9"/>
    </row>
    <row r="410" spans="12:13" ht="12.75">
      <c r="L410" s="9"/>
      <c r="M410" s="9"/>
    </row>
    <row r="411" spans="12:13" ht="12.75">
      <c r="L411" s="9"/>
      <c r="M411" s="9"/>
    </row>
  </sheetData>
  <sheetProtection/>
  <mergeCells count="69">
    <mergeCell ref="A2:W2"/>
    <mergeCell ref="E4:G4"/>
    <mergeCell ref="J4:P4"/>
    <mergeCell ref="Q4:W4"/>
    <mergeCell ref="X4:AD4"/>
    <mergeCell ref="AE4:AK4"/>
    <mergeCell ref="A4:A9"/>
    <mergeCell ref="B4:B9"/>
    <mergeCell ref="C4:C9"/>
    <mergeCell ref="D4:D9"/>
    <mergeCell ref="AL4:AR4"/>
    <mergeCell ref="AE5:AE9"/>
    <mergeCell ref="AF7:AF9"/>
    <mergeCell ref="AG8:AG9"/>
    <mergeCell ref="AH8:AH9"/>
    <mergeCell ref="AI8:AI9"/>
    <mergeCell ref="AF5:AK5"/>
    <mergeCell ref="AM5:AR5"/>
    <mergeCell ref="AM6:AP6"/>
    <mergeCell ref="AL5:AL9"/>
    <mergeCell ref="AF6:AI6"/>
    <mergeCell ref="AA8:AA9"/>
    <mergeCell ref="AB8:AB9"/>
    <mergeCell ref="AC6:AC9"/>
    <mergeCell ref="AD6:AD9"/>
    <mergeCell ref="Z7:AB7"/>
    <mergeCell ref="O6:O9"/>
    <mergeCell ref="P6:P9"/>
    <mergeCell ref="Q5:Q9"/>
    <mergeCell ref="T8:T9"/>
    <mergeCell ref="U8:U9"/>
    <mergeCell ref="Y7:Y9"/>
    <mergeCell ref="S7:U7"/>
    <mergeCell ref="R5:W5"/>
    <mergeCell ref="Y5:AD5"/>
    <mergeCell ref="Z8:Z9"/>
    <mergeCell ref="E5:E9"/>
    <mergeCell ref="B58:C58"/>
    <mergeCell ref="B70:C70"/>
    <mergeCell ref="B95:C95"/>
    <mergeCell ref="F5:F9"/>
    <mergeCell ref="G5:G9"/>
    <mergeCell ref="H4:H9"/>
    <mergeCell ref="I4:I9"/>
    <mergeCell ref="J5:J9"/>
    <mergeCell ref="K7:K9"/>
    <mergeCell ref="K5:P5"/>
    <mergeCell ref="L8:L9"/>
    <mergeCell ref="M8:M9"/>
    <mergeCell ref="N8:N9"/>
    <mergeCell ref="K6:N6"/>
    <mergeCell ref="L7:N7"/>
    <mergeCell ref="R6:U6"/>
    <mergeCell ref="Y6:AB6"/>
    <mergeCell ref="AG7:AI7"/>
    <mergeCell ref="AP8:AP9"/>
    <mergeCell ref="AQ6:AQ9"/>
    <mergeCell ref="R7:R9"/>
    <mergeCell ref="S8:S9"/>
    <mergeCell ref="V6:V9"/>
    <mergeCell ref="W6:W9"/>
    <mergeCell ref="X5:X9"/>
    <mergeCell ref="AR6:AR9"/>
    <mergeCell ref="AN8:AN9"/>
    <mergeCell ref="AN7:AP7"/>
    <mergeCell ref="AJ6:AJ9"/>
    <mergeCell ref="AK6:AK9"/>
    <mergeCell ref="AO8:AO9"/>
    <mergeCell ref="AM7:AM9"/>
  </mergeCells>
  <printOptions horizontalCentered="1"/>
  <pageMargins left="0.6986111111111111" right="0.6986111111111111" top="0.75" bottom="0.75" header="0.3" footer="0.3"/>
  <pageSetup horizontalDpi="600" verticalDpi="600" orientation="landscape" paperSize="9" scale="63" r:id="rId1"/>
  <rowBreaks count="1" manualBreakCount="1">
    <brk id="49" max="43" man="1"/>
  </rowBreaks>
  <colBreaks count="1" manualBreakCount="1">
    <brk id="23" max="1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31"/>
  <sheetViews>
    <sheetView zoomScalePageLayoutView="0" workbookViewId="0" topLeftCell="A1">
      <selection activeCell="L24" sqref="L24"/>
    </sheetView>
  </sheetViews>
  <sheetFormatPr defaultColWidth="9.140625" defaultRowHeight="12.75"/>
  <cols>
    <col min="2" max="2" width="42.421875" style="0" customWidth="1"/>
    <col min="3" max="3" width="11.140625" style="0" customWidth="1"/>
    <col min="4" max="4" width="10.28125" style="0" customWidth="1"/>
    <col min="9" max="9" width="10.57421875" style="0" customWidth="1"/>
  </cols>
  <sheetData>
    <row r="2" ht="15.75">
      <c r="C2" s="156" t="s">
        <v>118</v>
      </c>
    </row>
    <row r="3" ht="15.75">
      <c r="C3" s="156" t="s">
        <v>119</v>
      </c>
    </row>
    <row r="4" ht="15.75">
      <c r="C4" s="157" t="s">
        <v>120</v>
      </c>
    </row>
    <row r="5" ht="15.75">
      <c r="C5" s="157" t="s">
        <v>121</v>
      </c>
    </row>
    <row r="6" ht="15.75">
      <c r="C6" s="158" t="s">
        <v>122</v>
      </c>
    </row>
    <row r="7" ht="15.75">
      <c r="C7" s="158"/>
    </row>
    <row r="8" ht="12.75">
      <c r="B8" s="77" t="s">
        <v>117</v>
      </c>
    </row>
    <row r="9" ht="13.5" thickBot="1"/>
    <row r="10" spans="1:9" ht="12.75">
      <c r="A10" s="207" t="s">
        <v>0</v>
      </c>
      <c r="B10" s="210" t="s">
        <v>1</v>
      </c>
      <c r="C10" s="212" t="s">
        <v>105</v>
      </c>
      <c r="D10" s="171" t="s">
        <v>106</v>
      </c>
      <c r="E10" s="201" t="s">
        <v>2</v>
      </c>
      <c r="F10" s="202"/>
      <c r="G10" s="203"/>
      <c r="H10" s="171" t="s">
        <v>3</v>
      </c>
      <c r="I10" s="173" t="s">
        <v>4</v>
      </c>
    </row>
    <row r="11" spans="1:9" ht="12.75">
      <c r="A11" s="208"/>
      <c r="B11" s="211"/>
      <c r="C11" s="213"/>
      <c r="D11" s="214"/>
      <c r="E11" s="182" t="s">
        <v>10</v>
      </c>
      <c r="F11" s="182" t="s">
        <v>11</v>
      </c>
      <c r="G11" s="184" t="s">
        <v>12</v>
      </c>
      <c r="H11" s="172"/>
      <c r="I11" s="174"/>
    </row>
    <row r="12" spans="1:9" ht="12.75">
      <c r="A12" s="208"/>
      <c r="B12" s="211"/>
      <c r="C12" s="213"/>
      <c r="D12" s="214"/>
      <c r="E12" s="187"/>
      <c r="F12" s="187"/>
      <c r="G12" s="172"/>
      <c r="H12" s="172"/>
      <c r="I12" s="174"/>
    </row>
    <row r="13" spans="1:9" ht="12.75">
      <c r="A13" s="208"/>
      <c r="B13" s="211"/>
      <c r="C13" s="213"/>
      <c r="D13" s="214"/>
      <c r="E13" s="187"/>
      <c r="F13" s="187"/>
      <c r="G13" s="172"/>
      <c r="H13" s="172"/>
      <c r="I13" s="174"/>
    </row>
    <row r="14" spans="1:9" ht="12.75">
      <c r="A14" s="208"/>
      <c r="B14" s="211"/>
      <c r="C14" s="213"/>
      <c r="D14" s="214"/>
      <c r="E14" s="187"/>
      <c r="F14" s="187"/>
      <c r="G14" s="172"/>
      <c r="H14" s="172"/>
      <c r="I14" s="174"/>
    </row>
    <row r="15" spans="1:9" ht="13.5" thickBot="1">
      <c r="A15" s="209"/>
      <c r="B15" s="218"/>
      <c r="C15" s="219"/>
      <c r="D15" s="220"/>
      <c r="E15" s="216"/>
      <c r="F15" s="216"/>
      <c r="G15" s="217"/>
      <c r="H15" s="217"/>
      <c r="I15" s="215"/>
    </row>
    <row r="16" spans="1:9" ht="19.5" customHeight="1" thickBot="1">
      <c r="A16" s="141"/>
      <c r="B16" s="143" t="s">
        <v>18</v>
      </c>
      <c r="C16" s="144"/>
      <c r="D16" s="144"/>
      <c r="E16" s="144"/>
      <c r="F16" s="144"/>
      <c r="G16" s="144"/>
      <c r="H16" s="144"/>
      <c r="I16" s="148"/>
    </row>
    <row r="17" spans="1:9" ht="18.75" customHeight="1">
      <c r="A17" s="19">
        <v>1</v>
      </c>
      <c r="B17" s="142" t="s">
        <v>19</v>
      </c>
      <c r="C17" s="146">
        <v>1031516.464</v>
      </c>
      <c r="D17" s="147">
        <v>0</v>
      </c>
      <c r="E17" s="147">
        <v>0</v>
      </c>
      <c r="F17" s="147">
        <v>0</v>
      </c>
      <c r="G17" s="147">
        <v>0</v>
      </c>
      <c r="H17" s="145">
        <v>504673.7</v>
      </c>
      <c r="I17" s="149">
        <v>526840.584</v>
      </c>
    </row>
    <row r="18" spans="1:9" ht="16.5" customHeight="1">
      <c r="A18" s="19">
        <v>2</v>
      </c>
      <c r="B18" s="14" t="s">
        <v>20</v>
      </c>
      <c r="C18" s="146">
        <v>244194</v>
      </c>
      <c r="D18" s="147">
        <v>0</v>
      </c>
      <c r="E18" s="147">
        <v>0</v>
      </c>
      <c r="F18" s="147">
        <v>0</v>
      </c>
      <c r="G18" s="147">
        <v>0</v>
      </c>
      <c r="H18" s="145">
        <v>244194</v>
      </c>
      <c r="I18" s="149">
        <v>0</v>
      </c>
    </row>
    <row r="19" spans="1:9" ht="28.5" customHeight="1">
      <c r="A19" s="19">
        <v>3</v>
      </c>
      <c r="B19" s="14" t="s">
        <v>21</v>
      </c>
      <c r="C19" s="146">
        <v>400741.01</v>
      </c>
      <c r="D19" s="147">
        <v>0</v>
      </c>
      <c r="E19" s="147">
        <v>0</v>
      </c>
      <c r="F19" s="147">
        <v>0</v>
      </c>
      <c r="G19" s="147">
        <v>0</v>
      </c>
      <c r="H19" s="145">
        <v>134828</v>
      </c>
      <c r="I19" s="149">
        <v>265913.01</v>
      </c>
    </row>
    <row r="20" spans="1:9" ht="27.75" customHeight="1">
      <c r="A20" s="19">
        <v>4</v>
      </c>
      <c r="B20" s="14" t="s">
        <v>22</v>
      </c>
      <c r="C20" s="146">
        <v>30741.01</v>
      </c>
      <c r="D20" s="147">
        <v>0</v>
      </c>
      <c r="E20" s="147">
        <v>0</v>
      </c>
      <c r="F20" s="147">
        <v>0</v>
      </c>
      <c r="G20" s="147">
        <v>0</v>
      </c>
      <c r="H20" s="145">
        <v>20765</v>
      </c>
      <c r="I20" s="149">
        <v>9976.01</v>
      </c>
    </row>
    <row r="21" spans="1:9" ht="28.5" customHeight="1">
      <c r="A21" s="19">
        <v>5</v>
      </c>
      <c r="B21" s="14" t="s">
        <v>23</v>
      </c>
      <c r="C21" s="146">
        <v>238983.78399999999</v>
      </c>
      <c r="D21" s="147">
        <v>0</v>
      </c>
      <c r="E21" s="147">
        <v>0</v>
      </c>
      <c r="F21" s="147">
        <v>0</v>
      </c>
      <c r="G21" s="147">
        <v>0</v>
      </c>
      <c r="H21" s="145">
        <v>48152</v>
      </c>
      <c r="I21" s="149">
        <v>190831.78399999999</v>
      </c>
    </row>
    <row r="22" spans="1:9" ht="18" customHeight="1">
      <c r="A22" s="19">
        <v>6</v>
      </c>
      <c r="B22" s="14" t="s">
        <v>24</v>
      </c>
      <c r="C22" s="146">
        <v>88271.26</v>
      </c>
      <c r="D22" s="147">
        <v>2</v>
      </c>
      <c r="E22" s="147">
        <v>0</v>
      </c>
      <c r="F22" s="147">
        <v>0</v>
      </c>
      <c r="G22" s="147">
        <v>2</v>
      </c>
      <c r="H22" s="145">
        <v>54097.7</v>
      </c>
      <c r="I22" s="149">
        <v>34171.560000000005</v>
      </c>
    </row>
    <row r="23" spans="1:9" ht="28.5" customHeight="1">
      <c r="A23" s="19">
        <v>7</v>
      </c>
      <c r="B23" s="14" t="s">
        <v>25</v>
      </c>
      <c r="C23" s="146">
        <v>28585.4</v>
      </c>
      <c r="D23" s="147">
        <v>0</v>
      </c>
      <c r="E23" s="147">
        <v>0</v>
      </c>
      <c r="F23" s="147">
        <v>0</v>
      </c>
      <c r="G23" s="147">
        <v>0</v>
      </c>
      <c r="H23" s="145">
        <v>2637</v>
      </c>
      <c r="I23" s="149">
        <v>25948.4</v>
      </c>
    </row>
    <row r="24" spans="1:9" ht="28.5" customHeight="1">
      <c r="A24" s="19">
        <v>8</v>
      </c>
      <c r="B24" s="14" t="s">
        <v>26</v>
      </c>
      <c r="C24" s="146">
        <v>33176.888999999996</v>
      </c>
      <c r="D24" s="147">
        <v>0</v>
      </c>
      <c r="E24" s="147">
        <v>0</v>
      </c>
      <c r="F24" s="147">
        <v>0</v>
      </c>
      <c r="G24" s="147">
        <v>0</v>
      </c>
      <c r="H24" s="145">
        <v>11054</v>
      </c>
      <c r="I24" s="149">
        <v>22122.888999999996</v>
      </c>
    </row>
    <row r="25" spans="1:9" ht="28.5" customHeight="1">
      <c r="A25" s="19">
        <v>9</v>
      </c>
      <c r="B25" s="14" t="s">
        <v>27</v>
      </c>
      <c r="C25" s="146">
        <v>0</v>
      </c>
      <c r="D25" s="147">
        <v>0</v>
      </c>
      <c r="E25" s="147">
        <v>0</v>
      </c>
      <c r="F25" s="147">
        <v>0</v>
      </c>
      <c r="G25" s="147">
        <v>0</v>
      </c>
      <c r="H25" s="145">
        <v>0</v>
      </c>
      <c r="I25" s="149">
        <v>0</v>
      </c>
    </row>
    <row r="26" spans="1:9" ht="28.5" customHeight="1">
      <c r="A26" s="19">
        <v>10</v>
      </c>
      <c r="B26" s="14" t="s">
        <v>28</v>
      </c>
      <c r="C26" s="146">
        <v>11</v>
      </c>
      <c r="D26" s="147">
        <v>11</v>
      </c>
      <c r="E26" s="147">
        <v>0</v>
      </c>
      <c r="F26" s="147">
        <v>2</v>
      </c>
      <c r="G26" s="147">
        <v>9</v>
      </c>
      <c r="H26" s="145">
        <v>0</v>
      </c>
      <c r="I26" s="149">
        <v>0</v>
      </c>
    </row>
    <row r="27" spans="1:9" ht="28.5" customHeight="1">
      <c r="A27" s="19">
        <v>11</v>
      </c>
      <c r="B27" s="14" t="s">
        <v>29</v>
      </c>
      <c r="C27" s="146">
        <v>30500</v>
      </c>
      <c r="D27" s="147">
        <v>30500</v>
      </c>
      <c r="E27" s="147">
        <v>0</v>
      </c>
      <c r="F27" s="147">
        <v>0</v>
      </c>
      <c r="G27" s="147">
        <v>30500</v>
      </c>
      <c r="H27" s="145">
        <v>0</v>
      </c>
      <c r="I27" s="149">
        <v>0</v>
      </c>
    </row>
    <row r="28" spans="1:9" ht="28.5" customHeight="1">
      <c r="A28" s="19">
        <v>12</v>
      </c>
      <c r="B28" s="14" t="s">
        <v>30</v>
      </c>
      <c r="C28" s="146">
        <v>1750</v>
      </c>
      <c r="D28" s="147">
        <v>1750</v>
      </c>
      <c r="E28" s="147">
        <v>0</v>
      </c>
      <c r="F28" s="147">
        <v>0</v>
      </c>
      <c r="G28" s="147">
        <v>1750</v>
      </c>
      <c r="H28" s="145">
        <v>0</v>
      </c>
      <c r="I28" s="149">
        <v>0</v>
      </c>
    </row>
    <row r="29" spans="1:9" ht="28.5" customHeight="1" thickBot="1">
      <c r="A29" s="155">
        <v>13</v>
      </c>
      <c r="B29" s="14" t="s">
        <v>31</v>
      </c>
      <c r="C29" s="146">
        <v>5269</v>
      </c>
      <c r="D29" s="147">
        <v>86</v>
      </c>
      <c r="E29" s="147">
        <v>5</v>
      </c>
      <c r="F29" s="147">
        <v>57</v>
      </c>
      <c r="G29" s="147">
        <v>24</v>
      </c>
      <c r="H29" s="145">
        <v>3937</v>
      </c>
      <c r="I29" s="149">
        <v>1246</v>
      </c>
    </row>
    <row r="30" spans="1:9" ht="19.5" customHeight="1" thickBot="1">
      <c r="A30" s="141"/>
      <c r="B30" s="143" t="s">
        <v>32</v>
      </c>
      <c r="C30" s="144"/>
      <c r="D30" s="144"/>
      <c r="E30" s="144"/>
      <c r="F30" s="144"/>
      <c r="G30" s="144"/>
      <c r="H30" s="144"/>
      <c r="I30" s="148"/>
    </row>
    <row r="31" spans="1:9" ht="18" customHeight="1">
      <c r="A31" s="19">
        <v>14</v>
      </c>
      <c r="B31" s="14" t="s">
        <v>33</v>
      </c>
      <c r="C31" s="146">
        <v>236</v>
      </c>
      <c r="D31" s="147">
        <v>36</v>
      </c>
      <c r="E31" s="147">
        <v>4</v>
      </c>
      <c r="F31" s="147">
        <v>6</v>
      </c>
      <c r="G31" s="147">
        <v>26</v>
      </c>
      <c r="H31" s="145">
        <v>107</v>
      </c>
      <c r="I31" s="149">
        <v>93</v>
      </c>
    </row>
    <row r="32" spans="1:9" ht="28.5" customHeight="1">
      <c r="A32" s="19">
        <v>15</v>
      </c>
      <c r="B32" s="14" t="s">
        <v>34</v>
      </c>
      <c r="C32" s="146">
        <v>4</v>
      </c>
      <c r="D32" s="147">
        <v>4</v>
      </c>
      <c r="E32" s="147">
        <v>1</v>
      </c>
      <c r="F32" s="147">
        <v>3</v>
      </c>
      <c r="G32" s="147">
        <v>0</v>
      </c>
      <c r="H32" s="145">
        <v>0</v>
      </c>
      <c r="I32" s="149">
        <v>0</v>
      </c>
    </row>
    <row r="33" spans="1:9" ht="18" customHeight="1">
      <c r="A33" s="19">
        <v>16</v>
      </c>
      <c r="B33" s="14" t="s">
        <v>35</v>
      </c>
      <c r="C33" s="146">
        <v>2016</v>
      </c>
      <c r="D33" s="147">
        <v>4</v>
      </c>
      <c r="E33" s="147">
        <v>0</v>
      </c>
      <c r="F33" s="147">
        <v>4</v>
      </c>
      <c r="G33" s="147">
        <v>0</v>
      </c>
      <c r="H33" s="145">
        <v>1197</v>
      </c>
      <c r="I33" s="149">
        <v>815</v>
      </c>
    </row>
    <row r="34" spans="1:9" ht="28.5" customHeight="1">
      <c r="A34" s="19">
        <v>17</v>
      </c>
      <c r="B34" s="14" t="s">
        <v>36</v>
      </c>
      <c r="C34" s="146">
        <v>1664550</v>
      </c>
      <c r="D34" s="147">
        <v>9500</v>
      </c>
      <c r="E34" s="147">
        <v>0</v>
      </c>
      <c r="F34" s="147">
        <v>9500</v>
      </c>
      <c r="G34" s="147">
        <v>0</v>
      </c>
      <c r="H34" s="145">
        <v>867650</v>
      </c>
      <c r="I34" s="149">
        <v>787400</v>
      </c>
    </row>
    <row r="35" spans="1:9" ht="28.5" customHeight="1">
      <c r="A35" s="19">
        <v>18</v>
      </c>
      <c r="B35" s="14" t="s">
        <v>37</v>
      </c>
      <c r="C35" s="146">
        <v>113700</v>
      </c>
      <c r="D35" s="147">
        <v>2850</v>
      </c>
      <c r="E35" s="147">
        <v>0</v>
      </c>
      <c r="F35" s="147">
        <v>2850</v>
      </c>
      <c r="G35" s="147">
        <v>0</v>
      </c>
      <c r="H35" s="145">
        <v>33250</v>
      </c>
      <c r="I35" s="149">
        <v>77600</v>
      </c>
    </row>
    <row r="36" spans="1:9" ht="18" customHeight="1">
      <c r="A36" s="19">
        <v>19</v>
      </c>
      <c r="B36" s="14" t="s">
        <v>38</v>
      </c>
      <c r="C36" s="146">
        <v>14529.387999999999</v>
      </c>
      <c r="D36" s="147">
        <v>1891.8890000000001</v>
      </c>
      <c r="E36" s="147">
        <v>142</v>
      </c>
      <c r="F36" s="147">
        <v>224.889</v>
      </c>
      <c r="G36" s="147">
        <v>1525</v>
      </c>
      <c r="H36" s="145">
        <v>8132.717</v>
      </c>
      <c r="I36" s="149">
        <v>4716.468</v>
      </c>
    </row>
    <row r="37" spans="1:9" ht="18" customHeight="1">
      <c r="A37" s="19">
        <v>20</v>
      </c>
      <c r="B37" s="14" t="s">
        <v>39</v>
      </c>
      <c r="C37" s="146">
        <v>3713.798</v>
      </c>
      <c r="D37" s="147">
        <v>1686</v>
      </c>
      <c r="E37" s="147">
        <v>100</v>
      </c>
      <c r="F37" s="147">
        <v>65</v>
      </c>
      <c r="G37" s="147">
        <v>1521</v>
      </c>
      <c r="H37" s="145">
        <v>991</v>
      </c>
      <c r="I37" s="149">
        <v>1036.798</v>
      </c>
    </row>
    <row r="38" spans="1:9" ht="18" customHeight="1">
      <c r="A38" s="19">
        <v>21</v>
      </c>
      <c r="B38" s="14" t="s">
        <v>40</v>
      </c>
      <c r="C38" s="146">
        <v>2630.247</v>
      </c>
      <c r="D38" s="147">
        <v>12.488999999999999</v>
      </c>
      <c r="E38" s="147">
        <v>0.6</v>
      </c>
      <c r="F38" s="147">
        <v>10.889</v>
      </c>
      <c r="G38" s="147">
        <v>1</v>
      </c>
      <c r="H38" s="145">
        <v>1501.849</v>
      </c>
      <c r="I38" s="149">
        <v>1115.909</v>
      </c>
    </row>
    <row r="39" spans="1:9" ht="18" customHeight="1">
      <c r="A39" s="19">
        <v>22</v>
      </c>
      <c r="B39" s="14" t="s">
        <v>41</v>
      </c>
      <c r="C39" s="146">
        <v>865.96</v>
      </c>
      <c r="D39" s="147">
        <v>0</v>
      </c>
      <c r="E39" s="147">
        <v>0</v>
      </c>
      <c r="F39" s="147">
        <v>0</v>
      </c>
      <c r="G39" s="147">
        <v>0</v>
      </c>
      <c r="H39" s="145">
        <v>339</v>
      </c>
      <c r="I39" s="149">
        <v>526.96</v>
      </c>
    </row>
    <row r="40" spans="1:9" ht="18" customHeight="1">
      <c r="A40" s="19">
        <v>23</v>
      </c>
      <c r="B40" s="14" t="s">
        <v>42</v>
      </c>
      <c r="C40" s="146">
        <v>7915.743</v>
      </c>
      <c r="D40" s="147">
        <v>187.4</v>
      </c>
      <c r="E40" s="147">
        <v>41.4</v>
      </c>
      <c r="F40" s="147">
        <v>146</v>
      </c>
      <c r="G40" s="147">
        <v>0</v>
      </c>
      <c r="H40" s="145">
        <v>5485.868</v>
      </c>
      <c r="I40" s="149">
        <v>2242.475</v>
      </c>
    </row>
    <row r="41" spans="1:9" ht="18" customHeight="1">
      <c r="A41" s="19">
        <v>24</v>
      </c>
      <c r="B41" s="14" t="s">
        <v>43</v>
      </c>
      <c r="C41" s="146">
        <v>1114.78</v>
      </c>
      <c r="D41" s="147">
        <v>8</v>
      </c>
      <c r="E41" s="147">
        <v>0</v>
      </c>
      <c r="F41" s="147">
        <v>5</v>
      </c>
      <c r="G41" s="147">
        <v>3</v>
      </c>
      <c r="H41" s="145">
        <v>390</v>
      </c>
      <c r="I41" s="149">
        <v>716.78</v>
      </c>
    </row>
    <row r="42" spans="1:9" ht="28.5" customHeight="1">
      <c r="A42" s="19">
        <v>25</v>
      </c>
      <c r="B42" s="14" t="s">
        <v>44</v>
      </c>
      <c r="C42" s="146">
        <v>3529037.4699999997</v>
      </c>
      <c r="D42" s="147">
        <v>478617</v>
      </c>
      <c r="E42" s="147">
        <v>20662</v>
      </c>
      <c r="F42" s="147">
        <v>63643</v>
      </c>
      <c r="G42" s="147">
        <v>394312</v>
      </c>
      <c r="H42" s="145">
        <v>1983051.46</v>
      </c>
      <c r="I42" s="149">
        <v>1056537.59</v>
      </c>
    </row>
    <row r="43" spans="1:9" ht="28.5" customHeight="1">
      <c r="A43" s="19">
        <v>26</v>
      </c>
      <c r="B43" s="14" t="s">
        <v>45</v>
      </c>
      <c r="C43" s="146">
        <v>1303709.1800000002</v>
      </c>
      <c r="D43" s="147">
        <v>428259</v>
      </c>
      <c r="E43" s="147">
        <v>20360</v>
      </c>
      <c r="F43" s="147">
        <v>13720</v>
      </c>
      <c r="G43" s="147">
        <v>394179</v>
      </c>
      <c r="H43" s="145">
        <v>453585</v>
      </c>
      <c r="I43" s="149">
        <v>421865.18000000005</v>
      </c>
    </row>
    <row r="44" spans="1:9" ht="18" customHeight="1">
      <c r="A44" s="19">
        <v>27</v>
      </c>
      <c r="B44" s="14" t="s">
        <v>40</v>
      </c>
      <c r="C44" s="146">
        <v>527628.72</v>
      </c>
      <c r="D44" s="147">
        <v>1796</v>
      </c>
      <c r="E44" s="147">
        <v>174</v>
      </c>
      <c r="F44" s="147">
        <v>1489</v>
      </c>
      <c r="G44" s="147">
        <v>133</v>
      </c>
      <c r="H44" s="145">
        <v>305659.66000000003</v>
      </c>
      <c r="I44" s="149">
        <v>220173.06</v>
      </c>
    </row>
    <row r="45" spans="1:9" ht="18" customHeight="1">
      <c r="A45" s="19">
        <v>28</v>
      </c>
      <c r="B45" s="14" t="s">
        <v>41</v>
      </c>
      <c r="C45" s="146">
        <v>133603.72999999998</v>
      </c>
      <c r="D45" s="147">
        <v>0</v>
      </c>
      <c r="E45" s="147">
        <v>0</v>
      </c>
      <c r="F45" s="147">
        <v>0</v>
      </c>
      <c r="G45" s="147">
        <v>0</v>
      </c>
      <c r="H45" s="145">
        <v>65313</v>
      </c>
      <c r="I45" s="149">
        <v>68290.73</v>
      </c>
    </row>
    <row r="46" spans="1:9" ht="18" customHeight="1" thickBot="1">
      <c r="A46" s="155">
        <v>29</v>
      </c>
      <c r="B46" s="14" t="s">
        <v>46</v>
      </c>
      <c r="C46" s="146">
        <v>1565189.97</v>
      </c>
      <c r="D46" s="147">
        <v>48562</v>
      </c>
      <c r="E46" s="147">
        <v>128</v>
      </c>
      <c r="F46" s="147">
        <v>48434</v>
      </c>
      <c r="G46" s="147">
        <v>0</v>
      </c>
      <c r="H46" s="145">
        <v>1164080.8</v>
      </c>
      <c r="I46" s="149">
        <v>352547.17000000004</v>
      </c>
    </row>
    <row r="47" spans="1:9" ht="19.5" customHeight="1" thickBot="1">
      <c r="A47" s="141"/>
      <c r="B47" s="143" t="s">
        <v>47</v>
      </c>
      <c r="C47" s="144"/>
      <c r="D47" s="144"/>
      <c r="E47" s="144"/>
      <c r="F47" s="144"/>
      <c r="G47" s="144"/>
      <c r="H47" s="144"/>
      <c r="I47" s="148"/>
    </row>
    <row r="48" spans="1:9" ht="18" customHeight="1">
      <c r="A48" s="19">
        <v>30</v>
      </c>
      <c r="B48" s="14" t="s">
        <v>48</v>
      </c>
      <c r="C48" s="146">
        <v>2</v>
      </c>
      <c r="D48" s="147">
        <v>0</v>
      </c>
      <c r="E48" s="147">
        <v>0</v>
      </c>
      <c r="F48" s="147">
        <v>0</v>
      </c>
      <c r="G48" s="147">
        <v>0</v>
      </c>
      <c r="H48" s="145">
        <v>2</v>
      </c>
      <c r="I48" s="149">
        <v>0</v>
      </c>
    </row>
    <row r="49" spans="1:9" ht="18" customHeight="1">
      <c r="A49" s="19">
        <v>31</v>
      </c>
      <c r="B49" s="14" t="s">
        <v>49</v>
      </c>
      <c r="C49" s="146">
        <v>90</v>
      </c>
      <c r="D49" s="147">
        <v>0</v>
      </c>
      <c r="E49" s="147">
        <v>0</v>
      </c>
      <c r="F49" s="147">
        <v>0</v>
      </c>
      <c r="G49" s="147">
        <v>0</v>
      </c>
      <c r="H49" s="145">
        <v>42</v>
      </c>
      <c r="I49" s="149">
        <v>48</v>
      </c>
    </row>
    <row r="50" spans="1:9" ht="28.5" customHeight="1">
      <c r="A50" s="19">
        <v>32</v>
      </c>
      <c r="B50" s="14" t="s">
        <v>50</v>
      </c>
      <c r="C50" s="146">
        <v>45200</v>
      </c>
      <c r="D50" s="147">
        <v>0</v>
      </c>
      <c r="E50" s="147">
        <v>0</v>
      </c>
      <c r="F50" s="147">
        <v>0</v>
      </c>
      <c r="G50" s="147">
        <v>0</v>
      </c>
      <c r="H50" s="145">
        <v>20200</v>
      </c>
      <c r="I50" s="149">
        <v>25000</v>
      </c>
    </row>
    <row r="51" spans="1:9" ht="28.5" customHeight="1">
      <c r="A51" s="19">
        <v>33</v>
      </c>
      <c r="B51" s="14" t="s">
        <v>51</v>
      </c>
      <c r="C51" s="146">
        <v>14550</v>
      </c>
      <c r="D51" s="147">
        <v>0</v>
      </c>
      <c r="E51" s="147">
        <v>0</v>
      </c>
      <c r="F51" s="147">
        <v>0</v>
      </c>
      <c r="G51" s="147">
        <v>0</v>
      </c>
      <c r="H51" s="145">
        <v>6250</v>
      </c>
      <c r="I51" s="149">
        <v>8300</v>
      </c>
    </row>
    <row r="52" spans="1:9" ht="28.5" customHeight="1">
      <c r="A52" s="19">
        <v>34</v>
      </c>
      <c r="B52" s="14" t="s">
        <v>52</v>
      </c>
      <c r="C52" s="146">
        <v>12922.86</v>
      </c>
      <c r="D52" s="147">
        <v>0</v>
      </c>
      <c r="E52" s="147">
        <v>0</v>
      </c>
      <c r="F52" s="147">
        <v>0</v>
      </c>
      <c r="G52" s="147">
        <v>0</v>
      </c>
      <c r="H52" s="145">
        <v>8633</v>
      </c>
      <c r="I52" s="149">
        <v>4289.860000000001</v>
      </c>
    </row>
    <row r="53" spans="1:9" ht="18" customHeight="1">
      <c r="A53" s="19">
        <v>35</v>
      </c>
      <c r="B53" s="14" t="s">
        <v>39</v>
      </c>
      <c r="C53" s="146">
        <v>6387</v>
      </c>
      <c r="D53" s="147">
        <v>0</v>
      </c>
      <c r="E53" s="147">
        <v>0</v>
      </c>
      <c r="F53" s="147">
        <v>0</v>
      </c>
      <c r="G53" s="147">
        <v>0</v>
      </c>
      <c r="H53" s="145">
        <v>6387</v>
      </c>
      <c r="I53" s="149">
        <v>0</v>
      </c>
    </row>
    <row r="54" spans="1:9" ht="18" customHeight="1">
      <c r="A54" s="19">
        <v>36</v>
      </c>
      <c r="B54" s="14" t="s">
        <v>40</v>
      </c>
      <c r="C54" s="146">
        <v>6728.860000000001</v>
      </c>
      <c r="D54" s="147">
        <v>0</v>
      </c>
      <c r="E54" s="147">
        <v>0</v>
      </c>
      <c r="F54" s="147">
        <v>0</v>
      </c>
      <c r="G54" s="147">
        <v>0</v>
      </c>
      <c r="H54" s="145">
        <v>2505</v>
      </c>
      <c r="I54" s="149">
        <v>4223.860000000001</v>
      </c>
    </row>
    <row r="55" spans="1:9" ht="18" customHeight="1" thickBot="1">
      <c r="A55" s="155">
        <v>37</v>
      </c>
      <c r="B55" s="14" t="s">
        <v>42</v>
      </c>
      <c r="C55" s="146">
        <v>66</v>
      </c>
      <c r="D55" s="147">
        <v>0</v>
      </c>
      <c r="E55" s="147">
        <v>0</v>
      </c>
      <c r="F55" s="147">
        <v>0</v>
      </c>
      <c r="G55" s="147">
        <v>0</v>
      </c>
      <c r="H55" s="145">
        <v>0</v>
      </c>
      <c r="I55" s="149">
        <v>66</v>
      </c>
    </row>
    <row r="56" spans="1:9" ht="19.5" customHeight="1" thickBot="1">
      <c r="A56" s="141"/>
      <c r="B56" s="143" t="s">
        <v>53</v>
      </c>
      <c r="C56" s="144"/>
      <c r="D56" s="144"/>
      <c r="E56" s="144"/>
      <c r="F56" s="144"/>
      <c r="G56" s="144"/>
      <c r="H56" s="144"/>
      <c r="I56" s="148"/>
    </row>
    <row r="57" spans="1:9" ht="18" customHeight="1">
      <c r="A57" s="19">
        <v>38</v>
      </c>
      <c r="B57" s="14" t="s">
        <v>54</v>
      </c>
      <c r="C57" s="146">
        <v>1</v>
      </c>
      <c r="D57" s="147">
        <v>0</v>
      </c>
      <c r="E57" s="147">
        <v>0</v>
      </c>
      <c r="F57" s="147">
        <v>0</v>
      </c>
      <c r="G57" s="147">
        <v>0</v>
      </c>
      <c r="H57" s="145">
        <v>0</v>
      </c>
      <c r="I57" s="149">
        <v>1</v>
      </c>
    </row>
    <row r="58" spans="1:9" ht="18" customHeight="1">
      <c r="A58" s="19">
        <v>39</v>
      </c>
      <c r="B58" s="14" t="s">
        <v>55</v>
      </c>
      <c r="C58" s="146">
        <v>3</v>
      </c>
      <c r="D58" s="147">
        <v>0</v>
      </c>
      <c r="E58" s="147">
        <v>0</v>
      </c>
      <c r="F58" s="147">
        <v>0</v>
      </c>
      <c r="G58" s="147">
        <v>0</v>
      </c>
      <c r="H58" s="145">
        <v>2</v>
      </c>
      <c r="I58" s="149">
        <v>1</v>
      </c>
    </row>
    <row r="59" spans="1:9" ht="28.5" customHeight="1">
      <c r="A59" s="19">
        <v>40</v>
      </c>
      <c r="B59" s="14" t="s">
        <v>56</v>
      </c>
      <c r="C59" s="146">
        <v>4000</v>
      </c>
      <c r="D59" s="147">
        <v>0</v>
      </c>
      <c r="E59" s="147">
        <v>0</v>
      </c>
      <c r="F59" s="147">
        <v>0</v>
      </c>
      <c r="G59" s="147">
        <v>0</v>
      </c>
      <c r="H59" s="145">
        <v>4000</v>
      </c>
      <c r="I59" s="149">
        <v>0</v>
      </c>
    </row>
    <row r="60" spans="1:9" ht="28.5" customHeight="1">
      <c r="A60" s="19">
        <v>41</v>
      </c>
      <c r="B60" s="14" t="s">
        <v>57</v>
      </c>
      <c r="C60" s="146">
        <v>2000</v>
      </c>
      <c r="D60" s="147">
        <v>0</v>
      </c>
      <c r="E60" s="147">
        <v>0</v>
      </c>
      <c r="F60" s="147">
        <v>0</v>
      </c>
      <c r="G60" s="147">
        <v>0</v>
      </c>
      <c r="H60" s="145">
        <v>2000</v>
      </c>
      <c r="I60" s="149">
        <v>0</v>
      </c>
    </row>
    <row r="61" spans="1:9" ht="28.5" customHeight="1">
      <c r="A61" s="19">
        <v>42</v>
      </c>
      <c r="B61" s="14" t="s">
        <v>58</v>
      </c>
      <c r="C61" s="146">
        <v>8456</v>
      </c>
      <c r="D61" s="147">
        <v>0</v>
      </c>
      <c r="E61" s="147">
        <v>0</v>
      </c>
      <c r="F61" s="147">
        <v>0</v>
      </c>
      <c r="G61" s="147">
        <v>0</v>
      </c>
      <c r="H61" s="145">
        <v>195</v>
      </c>
      <c r="I61" s="149">
        <v>8261</v>
      </c>
    </row>
    <row r="62" spans="1:9" ht="18" customHeight="1">
      <c r="A62" s="19">
        <v>43</v>
      </c>
      <c r="B62" s="14" t="s">
        <v>39</v>
      </c>
      <c r="C62" s="146">
        <v>4364</v>
      </c>
      <c r="D62" s="147">
        <v>0</v>
      </c>
      <c r="E62" s="147">
        <v>0</v>
      </c>
      <c r="F62" s="147">
        <v>0</v>
      </c>
      <c r="G62" s="147">
        <v>0</v>
      </c>
      <c r="H62" s="145">
        <v>0</v>
      </c>
      <c r="I62" s="149">
        <v>4364</v>
      </c>
    </row>
    <row r="63" spans="1:9" ht="18" customHeight="1" thickBot="1">
      <c r="A63" s="155">
        <v>44</v>
      </c>
      <c r="B63" s="14" t="s">
        <v>40</v>
      </c>
      <c r="C63" s="146">
        <v>4092</v>
      </c>
      <c r="D63" s="147">
        <v>0</v>
      </c>
      <c r="E63" s="147">
        <v>0</v>
      </c>
      <c r="F63" s="147">
        <v>0</v>
      </c>
      <c r="G63" s="147">
        <v>0</v>
      </c>
      <c r="H63" s="145">
        <v>195</v>
      </c>
      <c r="I63" s="149">
        <v>3897</v>
      </c>
    </row>
    <row r="64" spans="1:9" ht="19.5" customHeight="1" thickBot="1">
      <c r="A64" s="141"/>
      <c r="B64" s="143" t="s">
        <v>59</v>
      </c>
      <c r="C64" s="144"/>
      <c r="D64" s="144"/>
      <c r="E64" s="144"/>
      <c r="F64" s="144"/>
      <c r="G64" s="144"/>
      <c r="H64" s="144"/>
      <c r="I64" s="148"/>
    </row>
    <row r="65" spans="1:9" ht="28.5" customHeight="1">
      <c r="A65" s="19">
        <v>45</v>
      </c>
      <c r="B65" s="14" t="s">
        <v>60</v>
      </c>
      <c r="C65" s="146">
        <v>8</v>
      </c>
      <c r="D65" s="147">
        <v>4</v>
      </c>
      <c r="E65" s="147">
        <v>0</v>
      </c>
      <c r="F65" s="147">
        <v>3</v>
      </c>
      <c r="G65" s="147">
        <v>1</v>
      </c>
      <c r="H65" s="145">
        <v>4</v>
      </c>
      <c r="I65" s="149">
        <v>0</v>
      </c>
    </row>
    <row r="66" spans="1:9" ht="28.5" customHeight="1">
      <c r="A66" s="19">
        <v>46</v>
      </c>
      <c r="B66" s="14" t="s">
        <v>61</v>
      </c>
      <c r="C66" s="146">
        <v>1</v>
      </c>
      <c r="D66" s="147">
        <v>0</v>
      </c>
      <c r="E66" s="147">
        <v>0</v>
      </c>
      <c r="F66" s="147">
        <v>0</v>
      </c>
      <c r="G66" s="147">
        <v>0</v>
      </c>
      <c r="H66" s="145">
        <v>0</v>
      </c>
      <c r="I66" s="149">
        <v>1</v>
      </c>
    </row>
    <row r="67" spans="1:9" ht="28.5" customHeight="1">
      <c r="A67" s="19">
        <v>47</v>
      </c>
      <c r="B67" s="14" t="s">
        <v>62</v>
      </c>
      <c r="C67" s="146">
        <v>25000</v>
      </c>
      <c r="D67" s="147">
        <v>0</v>
      </c>
      <c r="E67" s="147">
        <v>0</v>
      </c>
      <c r="F67" s="147">
        <v>0</v>
      </c>
      <c r="G67" s="147">
        <v>0</v>
      </c>
      <c r="H67" s="145">
        <v>0</v>
      </c>
      <c r="I67" s="149">
        <v>25000</v>
      </c>
    </row>
    <row r="68" spans="1:9" ht="28.5" customHeight="1">
      <c r="A68" s="19">
        <v>48</v>
      </c>
      <c r="B68" s="14" t="s">
        <v>63</v>
      </c>
      <c r="C68" s="146">
        <v>12500</v>
      </c>
      <c r="D68" s="147">
        <v>0</v>
      </c>
      <c r="E68" s="147">
        <v>0</v>
      </c>
      <c r="F68" s="147">
        <v>0</v>
      </c>
      <c r="G68" s="147">
        <v>0</v>
      </c>
      <c r="H68" s="145">
        <v>0</v>
      </c>
      <c r="I68" s="149">
        <v>12500</v>
      </c>
    </row>
    <row r="69" spans="1:9" ht="28.5" customHeight="1">
      <c r="A69" s="19">
        <v>49</v>
      </c>
      <c r="B69" s="14" t="s">
        <v>64</v>
      </c>
      <c r="C69" s="146">
        <v>0</v>
      </c>
      <c r="D69" s="147">
        <v>0</v>
      </c>
      <c r="E69" s="147">
        <v>0</v>
      </c>
      <c r="F69" s="147">
        <v>0</v>
      </c>
      <c r="G69" s="147">
        <v>0</v>
      </c>
      <c r="H69" s="145">
        <v>0</v>
      </c>
      <c r="I69" s="149">
        <v>0</v>
      </c>
    </row>
    <row r="70" spans="1:9" ht="18" customHeight="1">
      <c r="A70" s="19">
        <v>50</v>
      </c>
      <c r="B70" s="14" t="s">
        <v>39</v>
      </c>
      <c r="C70" s="146">
        <v>0</v>
      </c>
      <c r="D70" s="147">
        <v>0</v>
      </c>
      <c r="E70" s="147">
        <v>0</v>
      </c>
      <c r="F70" s="147">
        <v>0</v>
      </c>
      <c r="G70" s="147">
        <v>0</v>
      </c>
      <c r="H70" s="145">
        <v>0</v>
      </c>
      <c r="I70" s="149">
        <v>0</v>
      </c>
    </row>
    <row r="71" spans="1:9" ht="18" customHeight="1">
      <c r="A71" s="19">
        <v>51</v>
      </c>
      <c r="B71" s="14" t="s">
        <v>40</v>
      </c>
      <c r="C71" s="146">
        <v>0</v>
      </c>
      <c r="D71" s="147">
        <v>0</v>
      </c>
      <c r="E71" s="147">
        <v>0</v>
      </c>
      <c r="F71" s="147">
        <v>0</v>
      </c>
      <c r="G71" s="147">
        <v>0</v>
      </c>
      <c r="H71" s="145">
        <v>0</v>
      </c>
      <c r="I71" s="149">
        <v>0</v>
      </c>
    </row>
    <row r="72" spans="1:9" ht="28.5" customHeight="1">
      <c r="A72" s="19">
        <v>52</v>
      </c>
      <c r="B72" s="14" t="s">
        <v>65</v>
      </c>
      <c r="C72" s="146">
        <v>1</v>
      </c>
      <c r="D72" s="147">
        <v>1</v>
      </c>
      <c r="E72" s="147">
        <v>0</v>
      </c>
      <c r="F72" s="147">
        <v>1</v>
      </c>
      <c r="G72" s="147">
        <v>0</v>
      </c>
      <c r="H72" s="145">
        <v>0</v>
      </c>
      <c r="I72" s="149">
        <v>0</v>
      </c>
    </row>
    <row r="73" spans="1:9" ht="28.5" customHeight="1">
      <c r="A73" s="19">
        <v>53</v>
      </c>
      <c r="B73" s="14" t="s">
        <v>66</v>
      </c>
      <c r="C73" s="146">
        <v>1</v>
      </c>
      <c r="D73" s="147">
        <v>1</v>
      </c>
      <c r="E73" s="147">
        <v>0</v>
      </c>
      <c r="F73" s="147">
        <v>1</v>
      </c>
      <c r="G73" s="147">
        <v>0</v>
      </c>
      <c r="H73" s="145">
        <v>0</v>
      </c>
      <c r="I73" s="149">
        <v>0</v>
      </c>
    </row>
    <row r="74" spans="1:9" ht="28.5" customHeight="1">
      <c r="A74" s="19">
        <v>54</v>
      </c>
      <c r="B74" s="14" t="s">
        <v>67</v>
      </c>
      <c r="C74" s="146">
        <v>2000</v>
      </c>
      <c r="D74" s="147">
        <v>2000</v>
      </c>
      <c r="E74" s="147">
        <v>0</v>
      </c>
      <c r="F74" s="147">
        <v>2000</v>
      </c>
      <c r="G74" s="147">
        <v>0</v>
      </c>
      <c r="H74" s="145">
        <v>0</v>
      </c>
      <c r="I74" s="149">
        <v>0</v>
      </c>
    </row>
    <row r="75" spans="1:9" ht="28.5" customHeight="1" thickBot="1">
      <c r="A75" s="155">
        <v>55</v>
      </c>
      <c r="B75" s="14" t="s">
        <v>68</v>
      </c>
      <c r="C75" s="146">
        <v>0</v>
      </c>
      <c r="D75" s="147">
        <v>0</v>
      </c>
      <c r="E75" s="147">
        <v>0</v>
      </c>
      <c r="F75" s="147">
        <v>0</v>
      </c>
      <c r="G75" s="147">
        <v>0</v>
      </c>
      <c r="H75" s="145">
        <v>0</v>
      </c>
      <c r="I75" s="149">
        <v>0</v>
      </c>
    </row>
    <row r="76" spans="1:9" ht="27.75" customHeight="1" thickBot="1">
      <c r="A76" s="141"/>
      <c r="B76" s="143" t="s">
        <v>69</v>
      </c>
      <c r="C76" s="144"/>
      <c r="D76" s="144"/>
      <c r="E76" s="144"/>
      <c r="F76" s="144"/>
      <c r="G76" s="144"/>
      <c r="H76" s="144"/>
      <c r="I76" s="148"/>
    </row>
    <row r="77" spans="1:9" ht="28.5" customHeight="1">
      <c r="A77" s="19">
        <v>56</v>
      </c>
      <c r="B77" s="14" t="s">
        <v>70</v>
      </c>
      <c r="C77" s="146">
        <v>19565</v>
      </c>
      <c r="D77" s="147">
        <v>172</v>
      </c>
      <c r="E77" s="147">
        <v>47</v>
      </c>
      <c r="F77" s="147">
        <v>123</v>
      </c>
      <c r="G77" s="147">
        <v>2</v>
      </c>
      <c r="H77" s="145">
        <v>8463</v>
      </c>
      <c r="I77" s="149">
        <v>10930</v>
      </c>
    </row>
    <row r="78" spans="1:9" ht="18" customHeight="1">
      <c r="A78" s="19">
        <v>57</v>
      </c>
      <c r="B78" s="14" t="s">
        <v>71</v>
      </c>
      <c r="C78" s="146">
        <v>1026</v>
      </c>
      <c r="D78" s="147">
        <v>100</v>
      </c>
      <c r="E78" s="147">
        <v>29</v>
      </c>
      <c r="F78" s="147">
        <v>69</v>
      </c>
      <c r="G78" s="147">
        <v>2</v>
      </c>
      <c r="H78" s="145">
        <v>572</v>
      </c>
      <c r="I78" s="149">
        <v>354</v>
      </c>
    </row>
    <row r="79" spans="1:9" ht="18" customHeight="1">
      <c r="A79" s="19">
        <v>58</v>
      </c>
      <c r="B79" s="14" t="s">
        <v>72</v>
      </c>
      <c r="C79" s="146">
        <v>1769150</v>
      </c>
      <c r="D79" s="147">
        <v>310500</v>
      </c>
      <c r="E79" s="147">
        <v>81500</v>
      </c>
      <c r="F79" s="147">
        <v>222000</v>
      </c>
      <c r="G79" s="147">
        <v>7000</v>
      </c>
      <c r="H79" s="145">
        <v>937900</v>
      </c>
      <c r="I79" s="149">
        <v>520750</v>
      </c>
    </row>
    <row r="80" spans="1:9" ht="18" customHeight="1">
      <c r="A80" s="19">
        <v>59</v>
      </c>
      <c r="B80" s="14" t="s">
        <v>73</v>
      </c>
      <c r="C80" s="146">
        <v>204000</v>
      </c>
      <c r="D80" s="147">
        <v>31300</v>
      </c>
      <c r="E80" s="147">
        <v>8000</v>
      </c>
      <c r="F80" s="147">
        <v>22300</v>
      </c>
      <c r="G80" s="147">
        <v>1000</v>
      </c>
      <c r="H80" s="145">
        <v>74600</v>
      </c>
      <c r="I80" s="149">
        <v>98100</v>
      </c>
    </row>
    <row r="81" spans="1:9" ht="28.5" customHeight="1">
      <c r="A81" s="19">
        <v>60</v>
      </c>
      <c r="B81" s="14" t="s">
        <v>74</v>
      </c>
      <c r="C81" s="146">
        <v>4675.85</v>
      </c>
      <c r="D81" s="147">
        <v>519.116</v>
      </c>
      <c r="E81" s="147">
        <v>305</v>
      </c>
      <c r="F81" s="147">
        <v>138.11599999999999</v>
      </c>
      <c r="G81" s="147">
        <v>76</v>
      </c>
      <c r="H81" s="145">
        <v>2208.2709999999997</v>
      </c>
      <c r="I81" s="149">
        <v>1958.4629999999997</v>
      </c>
    </row>
    <row r="82" spans="1:9" ht="18" customHeight="1">
      <c r="A82" s="19">
        <v>61</v>
      </c>
      <c r="B82" s="14" t="s">
        <v>75</v>
      </c>
      <c r="C82" s="146">
        <v>1336.286</v>
      </c>
      <c r="D82" s="147">
        <v>96.066</v>
      </c>
      <c r="E82" s="147">
        <v>44</v>
      </c>
      <c r="F82" s="147">
        <v>52.066</v>
      </c>
      <c r="G82" s="147">
        <v>0</v>
      </c>
      <c r="H82" s="145">
        <v>713.5</v>
      </c>
      <c r="I82" s="149">
        <v>526.72</v>
      </c>
    </row>
    <row r="83" spans="1:9" ht="18" customHeight="1">
      <c r="A83" s="19">
        <v>62</v>
      </c>
      <c r="B83" s="14" t="s">
        <v>76</v>
      </c>
      <c r="C83" s="146">
        <v>586.542</v>
      </c>
      <c r="D83" s="147">
        <v>130.05</v>
      </c>
      <c r="E83" s="147">
        <v>22</v>
      </c>
      <c r="F83" s="147">
        <v>33.05</v>
      </c>
      <c r="G83" s="147">
        <v>75</v>
      </c>
      <c r="H83" s="145">
        <v>324.4</v>
      </c>
      <c r="I83" s="149">
        <v>132.092</v>
      </c>
    </row>
    <row r="84" spans="1:9" ht="18" customHeight="1">
      <c r="A84" s="19">
        <v>63</v>
      </c>
      <c r="B84" s="14" t="s">
        <v>77</v>
      </c>
      <c r="C84" s="146">
        <v>2764.822</v>
      </c>
      <c r="D84" s="147">
        <v>293</v>
      </c>
      <c r="E84" s="147">
        <v>239</v>
      </c>
      <c r="F84" s="147">
        <v>53</v>
      </c>
      <c r="G84" s="147">
        <v>1</v>
      </c>
      <c r="H84" s="145">
        <v>1170.171</v>
      </c>
      <c r="I84" s="149">
        <v>1301.651</v>
      </c>
    </row>
    <row r="85" spans="1:9" ht="18" customHeight="1" thickBot="1">
      <c r="A85" s="155">
        <v>64</v>
      </c>
      <c r="B85" s="14" t="s">
        <v>78</v>
      </c>
      <c r="C85" s="146">
        <v>652</v>
      </c>
      <c r="D85" s="147">
        <v>40</v>
      </c>
      <c r="E85" s="147">
        <v>0</v>
      </c>
      <c r="F85" s="147">
        <v>40</v>
      </c>
      <c r="G85" s="147">
        <v>0</v>
      </c>
      <c r="H85" s="145">
        <v>0</v>
      </c>
      <c r="I85" s="149">
        <v>612</v>
      </c>
    </row>
    <row r="86" spans="1:9" ht="19.5" customHeight="1" thickBot="1">
      <c r="A86" s="141"/>
      <c r="B86" s="143" t="s">
        <v>79</v>
      </c>
      <c r="C86" s="144"/>
      <c r="D86" s="144"/>
      <c r="E86" s="144"/>
      <c r="F86" s="144"/>
      <c r="G86" s="144"/>
      <c r="H86" s="144"/>
      <c r="I86" s="148"/>
    </row>
    <row r="87" spans="1:9" ht="28.5" customHeight="1">
      <c r="A87" s="19">
        <v>65</v>
      </c>
      <c r="B87" s="14" t="s">
        <v>80</v>
      </c>
      <c r="C87" s="146">
        <v>343</v>
      </c>
      <c r="D87" s="147">
        <v>266</v>
      </c>
      <c r="E87" s="147">
        <v>57</v>
      </c>
      <c r="F87" s="147">
        <v>176</v>
      </c>
      <c r="G87" s="147">
        <v>33</v>
      </c>
      <c r="H87" s="145">
        <v>20</v>
      </c>
      <c r="I87" s="149">
        <v>57</v>
      </c>
    </row>
    <row r="88" spans="1:9" ht="18" customHeight="1">
      <c r="A88" s="19">
        <v>66</v>
      </c>
      <c r="B88" s="14" t="s">
        <v>81</v>
      </c>
      <c r="C88" s="146">
        <v>3</v>
      </c>
      <c r="D88" s="147">
        <v>3</v>
      </c>
      <c r="E88" s="147">
        <v>2</v>
      </c>
      <c r="F88" s="147">
        <v>0</v>
      </c>
      <c r="G88" s="147">
        <v>1</v>
      </c>
      <c r="H88" s="145">
        <v>0</v>
      </c>
      <c r="I88" s="149">
        <v>0</v>
      </c>
    </row>
    <row r="89" spans="1:9" ht="18" customHeight="1">
      <c r="A89" s="19">
        <v>67</v>
      </c>
      <c r="B89" s="14" t="s">
        <v>82</v>
      </c>
      <c r="C89" s="146">
        <v>279</v>
      </c>
      <c r="D89" s="147">
        <v>265</v>
      </c>
      <c r="E89" s="147">
        <v>67</v>
      </c>
      <c r="F89" s="147">
        <v>168</v>
      </c>
      <c r="G89" s="147">
        <v>30</v>
      </c>
      <c r="H89" s="145">
        <v>8</v>
      </c>
      <c r="I89" s="149">
        <v>6</v>
      </c>
    </row>
    <row r="90" spans="1:9" ht="18" customHeight="1">
      <c r="A90" s="19">
        <v>68</v>
      </c>
      <c r="B90" s="14" t="s">
        <v>72</v>
      </c>
      <c r="C90" s="146">
        <v>1948000</v>
      </c>
      <c r="D90" s="147">
        <v>1876500</v>
      </c>
      <c r="E90" s="147">
        <v>552000</v>
      </c>
      <c r="F90" s="147">
        <v>992500</v>
      </c>
      <c r="G90" s="147">
        <v>332000</v>
      </c>
      <c r="H90" s="145">
        <v>62000</v>
      </c>
      <c r="I90" s="149">
        <v>9500</v>
      </c>
    </row>
    <row r="91" spans="1:9" ht="18" customHeight="1">
      <c r="A91" s="19">
        <v>69</v>
      </c>
      <c r="B91" s="14" t="s">
        <v>73</v>
      </c>
      <c r="C91" s="146">
        <v>203000</v>
      </c>
      <c r="D91" s="147">
        <v>201500</v>
      </c>
      <c r="E91" s="147">
        <v>47000</v>
      </c>
      <c r="F91" s="147">
        <v>116500</v>
      </c>
      <c r="G91" s="147">
        <v>38000</v>
      </c>
      <c r="H91" s="145">
        <v>0</v>
      </c>
      <c r="I91" s="149">
        <v>1500</v>
      </c>
    </row>
    <row r="92" spans="1:9" ht="28.5" customHeight="1">
      <c r="A92" s="19">
        <v>70</v>
      </c>
      <c r="B92" s="14" t="s">
        <v>83</v>
      </c>
      <c r="C92" s="146">
        <v>2399.9820000000004</v>
      </c>
      <c r="D92" s="147">
        <v>2739.88</v>
      </c>
      <c r="E92" s="147">
        <v>387</v>
      </c>
      <c r="F92" s="147">
        <v>321.88</v>
      </c>
      <c r="G92" s="147">
        <v>461</v>
      </c>
      <c r="H92" s="145">
        <v>284</v>
      </c>
      <c r="I92" s="149">
        <v>935.042</v>
      </c>
    </row>
    <row r="93" spans="1:9" ht="18" customHeight="1">
      <c r="A93" s="19">
        <v>71</v>
      </c>
      <c r="B93" s="14" t="s">
        <v>75</v>
      </c>
      <c r="C93" s="146">
        <v>686.0450000000001</v>
      </c>
      <c r="D93" s="147">
        <v>339.72</v>
      </c>
      <c r="E93" s="147">
        <v>100</v>
      </c>
      <c r="F93" s="147">
        <v>118.72</v>
      </c>
      <c r="G93" s="147">
        <v>121</v>
      </c>
      <c r="H93" s="145">
        <v>126</v>
      </c>
      <c r="I93" s="149">
        <v>220.325</v>
      </c>
    </row>
    <row r="94" spans="1:9" ht="18" customHeight="1">
      <c r="A94" s="19">
        <v>72</v>
      </c>
      <c r="B94" s="14" t="s">
        <v>76</v>
      </c>
      <c r="C94" s="146">
        <v>743.247</v>
      </c>
      <c r="D94" s="147">
        <v>521.78</v>
      </c>
      <c r="E94" s="147">
        <v>105</v>
      </c>
      <c r="F94" s="147">
        <v>154.77999999999997</v>
      </c>
      <c r="G94" s="147">
        <v>262</v>
      </c>
      <c r="H94" s="145">
        <v>119</v>
      </c>
      <c r="I94" s="149">
        <v>102.467</v>
      </c>
    </row>
    <row r="95" spans="1:9" ht="18" customHeight="1">
      <c r="A95" s="19">
        <v>73</v>
      </c>
      <c r="B95" s="14" t="s">
        <v>77</v>
      </c>
      <c r="C95" s="146">
        <v>970.6899999999999</v>
      </c>
      <c r="D95" s="147">
        <v>308.38</v>
      </c>
      <c r="E95" s="147">
        <v>182</v>
      </c>
      <c r="F95" s="147">
        <v>48.379999999999995</v>
      </c>
      <c r="G95" s="147">
        <v>78</v>
      </c>
      <c r="H95" s="145">
        <v>39</v>
      </c>
      <c r="I95" s="149">
        <v>623.3100000000001</v>
      </c>
    </row>
    <row r="96" spans="1:9" ht="18" customHeight="1">
      <c r="A96" s="19">
        <v>74</v>
      </c>
      <c r="B96" s="14" t="s">
        <v>78</v>
      </c>
      <c r="C96" s="146">
        <v>1203</v>
      </c>
      <c r="D96" s="147">
        <v>1050</v>
      </c>
      <c r="E96" s="147">
        <v>1050</v>
      </c>
      <c r="F96" s="147">
        <v>0</v>
      </c>
      <c r="G96" s="147">
        <v>0</v>
      </c>
      <c r="H96" s="145">
        <v>0</v>
      </c>
      <c r="I96" s="149">
        <v>153</v>
      </c>
    </row>
    <row r="97" spans="1:9" ht="28.5" customHeight="1">
      <c r="A97" s="19">
        <v>75</v>
      </c>
      <c r="B97" s="14" t="s">
        <v>84</v>
      </c>
      <c r="C97" s="146">
        <v>4823.28</v>
      </c>
      <c r="D97" s="147">
        <v>4780.28</v>
      </c>
      <c r="E97" s="147">
        <v>1688</v>
      </c>
      <c r="F97" s="147">
        <v>2896.2799999999997</v>
      </c>
      <c r="G97" s="147">
        <v>196</v>
      </c>
      <c r="H97" s="145">
        <v>0</v>
      </c>
      <c r="I97" s="149">
        <v>43</v>
      </c>
    </row>
    <row r="98" spans="1:9" ht="18" customHeight="1">
      <c r="A98" s="19">
        <v>76</v>
      </c>
      <c r="B98" s="14" t="s">
        <v>75</v>
      </c>
      <c r="C98" s="146">
        <v>2655.04</v>
      </c>
      <c r="D98" s="147">
        <v>2623.04</v>
      </c>
      <c r="E98" s="147">
        <v>1118</v>
      </c>
      <c r="F98" s="147">
        <v>1460.04</v>
      </c>
      <c r="G98" s="147">
        <v>45</v>
      </c>
      <c r="H98" s="145">
        <v>0</v>
      </c>
      <c r="I98" s="149">
        <v>32</v>
      </c>
    </row>
    <row r="99" spans="1:9" ht="18" customHeight="1">
      <c r="A99" s="19">
        <v>77</v>
      </c>
      <c r="B99" s="14" t="s">
        <v>76</v>
      </c>
      <c r="C99" s="146">
        <v>584.23</v>
      </c>
      <c r="D99" s="147">
        <v>584.23</v>
      </c>
      <c r="E99" s="147">
        <v>434</v>
      </c>
      <c r="F99" s="147">
        <v>106.23</v>
      </c>
      <c r="G99" s="147">
        <v>44</v>
      </c>
      <c r="H99" s="145">
        <v>0</v>
      </c>
      <c r="I99" s="149">
        <v>0</v>
      </c>
    </row>
    <row r="100" spans="1:9" ht="18" customHeight="1" thickBot="1">
      <c r="A100" s="155">
        <v>78</v>
      </c>
      <c r="B100" s="14" t="s">
        <v>77</v>
      </c>
      <c r="C100" s="146">
        <v>1583.51</v>
      </c>
      <c r="D100" s="147">
        <v>1572.51</v>
      </c>
      <c r="E100" s="147">
        <v>136</v>
      </c>
      <c r="F100" s="147">
        <v>1329.51</v>
      </c>
      <c r="G100" s="147">
        <v>107</v>
      </c>
      <c r="H100" s="145">
        <v>0</v>
      </c>
      <c r="I100" s="149">
        <v>11</v>
      </c>
    </row>
    <row r="101" spans="1:9" ht="30.75" customHeight="1" thickBot="1">
      <c r="A101" s="141"/>
      <c r="B101" s="143" t="s">
        <v>85</v>
      </c>
      <c r="C101" s="144"/>
      <c r="D101" s="144"/>
      <c r="E101" s="144"/>
      <c r="F101" s="144"/>
      <c r="G101" s="144"/>
      <c r="H101" s="144"/>
      <c r="I101" s="148"/>
    </row>
    <row r="102" spans="1:9" ht="28.5" customHeight="1">
      <c r="A102" s="19">
        <v>79</v>
      </c>
      <c r="B102" s="14" t="s">
        <v>86</v>
      </c>
      <c r="C102" s="146">
        <v>10716</v>
      </c>
      <c r="D102" s="147">
        <v>229</v>
      </c>
      <c r="E102" s="147">
        <v>60</v>
      </c>
      <c r="F102" s="147">
        <v>167</v>
      </c>
      <c r="G102" s="147">
        <v>2</v>
      </c>
      <c r="H102" s="145">
        <v>3791</v>
      </c>
      <c r="I102" s="149">
        <v>6696</v>
      </c>
    </row>
    <row r="103" spans="1:9" ht="18" customHeight="1">
      <c r="A103" s="19">
        <v>80</v>
      </c>
      <c r="B103" s="14" t="s">
        <v>71</v>
      </c>
      <c r="C103" s="146">
        <v>299</v>
      </c>
      <c r="D103" s="147">
        <v>101</v>
      </c>
      <c r="E103" s="147">
        <v>32</v>
      </c>
      <c r="F103" s="147">
        <v>68</v>
      </c>
      <c r="G103" s="147">
        <v>1</v>
      </c>
      <c r="H103" s="145">
        <v>75</v>
      </c>
      <c r="I103" s="149">
        <v>123</v>
      </c>
    </row>
    <row r="104" spans="1:9" ht="18" customHeight="1">
      <c r="A104" s="19">
        <v>81</v>
      </c>
      <c r="B104" s="14" t="s">
        <v>72</v>
      </c>
      <c r="C104" s="146">
        <v>487450</v>
      </c>
      <c r="D104" s="147">
        <v>225300</v>
      </c>
      <c r="E104" s="147">
        <v>77800</v>
      </c>
      <c r="F104" s="147">
        <v>142500</v>
      </c>
      <c r="G104" s="147">
        <v>5000</v>
      </c>
      <c r="H104" s="145">
        <v>77400</v>
      </c>
      <c r="I104" s="149">
        <v>184750</v>
      </c>
    </row>
    <row r="105" spans="1:9" ht="18" customHeight="1">
      <c r="A105" s="19">
        <v>82</v>
      </c>
      <c r="B105" s="14" t="s">
        <v>73</v>
      </c>
      <c r="C105" s="146">
        <v>144250</v>
      </c>
      <c r="D105" s="147">
        <v>39700</v>
      </c>
      <c r="E105" s="147">
        <v>4000</v>
      </c>
      <c r="F105" s="147">
        <v>34700</v>
      </c>
      <c r="G105" s="147">
        <v>1000</v>
      </c>
      <c r="H105" s="145">
        <v>45200</v>
      </c>
      <c r="I105" s="149">
        <v>59350</v>
      </c>
    </row>
    <row r="106" spans="1:9" ht="28.5" customHeight="1">
      <c r="A106" s="19">
        <v>83</v>
      </c>
      <c r="B106" s="14" t="s">
        <v>87</v>
      </c>
      <c r="C106" s="146">
        <v>3764</v>
      </c>
      <c r="D106" s="147">
        <v>741</v>
      </c>
      <c r="E106" s="147">
        <v>142</v>
      </c>
      <c r="F106" s="147">
        <v>517</v>
      </c>
      <c r="G106" s="147">
        <v>82</v>
      </c>
      <c r="H106" s="145">
        <v>2396</v>
      </c>
      <c r="I106" s="149">
        <v>627</v>
      </c>
    </row>
    <row r="107" spans="1:9" ht="28.5" customHeight="1">
      <c r="A107" s="19">
        <v>84</v>
      </c>
      <c r="B107" s="14" t="s">
        <v>88</v>
      </c>
      <c r="C107" s="146">
        <v>3120</v>
      </c>
      <c r="D107" s="147">
        <v>166</v>
      </c>
      <c r="E107" s="147">
        <v>19</v>
      </c>
      <c r="F107" s="147">
        <v>147</v>
      </c>
      <c r="G107" s="147">
        <v>0</v>
      </c>
      <c r="H107" s="145">
        <v>2402</v>
      </c>
      <c r="I107" s="149">
        <v>552</v>
      </c>
    </row>
    <row r="108" spans="1:9" ht="28.5" customHeight="1">
      <c r="A108" s="19">
        <v>85</v>
      </c>
      <c r="B108" s="14" t="s">
        <v>89</v>
      </c>
      <c r="C108" s="146">
        <v>700</v>
      </c>
      <c r="D108" s="147">
        <v>652</v>
      </c>
      <c r="E108" s="147">
        <v>126</v>
      </c>
      <c r="F108" s="147">
        <v>397</v>
      </c>
      <c r="G108" s="147">
        <v>84</v>
      </c>
      <c r="H108" s="145">
        <v>8</v>
      </c>
      <c r="I108" s="149">
        <v>45</v>
      </c>
    </row>
    <row r="109" spans="1:9" ht="18" customHeight="1">
      <c r="A109" s="19">
        <v>86</v>
      </c>
      <c r="B109" s="14" t="s">
        <v>90</v>
      </c>
      <c r="C109" s="146">
        <v>1</v>
      </c>
      <c r="D109" s="147">
        <v>0</v>
      </c>
      <c r="E109" s="147">
        <v>0</v>
      </c>
      <c r="F109" s="147">
        <v>0</v>
      </c>
      <c r="G109" s="147">
        <v>0</v>
      </c>
      <c r="H109" s="145">
        <v>1</v>
      </c>
      <c r="I109" s="149">
        <v>0</v>
      </c>
    </row>
    <row r="110" spans="1:9" ht="18" customHeight="1">
      <c r="A110" s="19">
        <v>87</v>
      </c>
      <c r="B110" s="14" t="s">
        <v>91</v>
      </c>
      <c r="C110" s="146">
        <v>9</v>
      </c>
      <c r="D110" s="147">
        <v>9</v>
      </c>
      <c r="E110" s="147">
        <v>0</v>
      </c>
      <c r="F110" s="147">
        <v>9</v>
      </c>
      <c r="G110" s="147">
        <v>0</v>
      </c>
      <c r="H110" s="145">
        <v>0</v>
      </c>
      <c r="I110" s="149">
        <v>0</v>
      </c>
    </row>
    <row r="111" spans="1:9" ht="28.5" customHeight="1">
      <c r="A111" s="19">
        <v>88</v>
      </c>
      <c r="B111" s="14" t="s">
        <v>92</v>
      </c>
      <c r="C111" s="146">
        <v>188</v>
      </c>
      <c r="D111" s="147">
        <v>142</v>
      </c>
      <c r="E111" s="147">
        <v>29</v>
      </c>
      <c r="F111" s="147">
        <v>108</v>
      </c>
      <c r="G111" s="147">
        <v>5</v>
      </c>
      <c r="H111" s="145">
        <v>7</v>
      </c>
      <c r="I111" s="149">
        <v>39</v>
      </c>
    </row>
    <row r="112" spans="1:9" ht="18" customHeight="1">
      <c r="A112" s="19">
        <v>89</v>
      </c>
      <c r="B112" s="14" t="s">
        <v>93</v>
      </c>
      <c r="C112" s="146">
        <v>207</v>
      </c>
      <c r="D112" s="147">
        <v>206</v>
      </c>
      <c r="E112" s="147">
        <v>21</v>
      </c>
      <c r="F112" s="147">
        <v>123</v>
      </c>
      <c r="G112" s="147">
        <v>62</v>
      </c>
      <c r="H112" s="145">
        <v>1</v>
      </c>
      <c r="I112" s="149">
        <v>0</v>
      </c>
    </row>
    <row r="113" spans="1:9" ht="18" customHeight="1" thickBot="1">
      <c r="A113" s="155">
        <v>90</v>
      </c>
      <c r="B113" s="14" t="s">
        <v>94</v>
      </c>
      <c r="C113" s="146">
        <v>308</v>
      </c>
      <c r="D113" s="147">
        <v>299</v>
      </c>
      <c r="E113" s="147">
        <v>76</v>
      </c>
      <c r="F113" s="147">
        <v>203</v>
      </c>
      <c r="G113" s="147">
        <v>20</v>
      </c>
      <c r="H113" s="145">
        <v>3</v>
      </c>
      <c r="I113" s="149">
        <v>6</v>
      </c>
    </row>
    <row r="114" spans="1:9" ht="19.5" customHeight="1" thickBot="1">
      <c r="A114" s="141"/>
      <c r="B114" s="143" t="s">
        <v>95</v>
      </c>
      <c r="C114" s="144"/>
      <c r="D114" s="144"/>
      <c r="E114" s="144"/>
      <c r="F114" s="144"/>
      <c r="G114" s="144"/>
      <c r="H114" s="144"/>
      <c r="I114" s="148"/>
    </row>
    <row r="115" spans="1:9" ht="18" customHeight="1">
      <c r="A115" s="19">
        <v>91</v>
      </c>
      <c r="B115" s="14" t="s">
        <v>96</v>
      </c>
      <c r="C115" s="146">
        <v>18</v>
      </c>
      <c r="D115" s="147">
        <v>0</v>
      </c>
      <c r="E115" s="147">
        <v>0</v>
      </c>
      <c r="F115" s="147">
        <v>0</v>
      </c>
      <c r="G115" s="147">
        <v>0</v>
      </c>
      <c r="H115" s="145">
        <v>16</v>
      </c>
      <c r="I115" s="149">
        <v>2</v>
      </c>
    </row>
    <row r="116" spans="1:9" ht="28.5" customHeight="1">
      <c r="A116" s="19">
        <v>92</v>
      </c>
      <c r="B116" s="14" t="s">
        <v>97</v>
      </c>
      <c r="C116" s="146">
        <v>3</v>
      </c>
      <c r="D116" s="147">
        <v>0</v>
      </c>
      <c r="E116" s="147">
        <v>0</v>
      </c>
      <c r="F116" s="147">
        <v>0</v>
      </c>
      <c r="G116" s="147">
        <v>0</v>
      </c>
      <c r="H116" s="145">
        <v>2</v>
      </c>
      <c r="I116" s="149">
        <v>1</v>
      </c>
    </row>
    <row r="117" spans="1:9" ht="28.5" customHeight="1">
      <c r="A117" s="19">
        <v>93</v>
      </c>
      <c r="B117" s="14" t="s">
        <v>98</v>
      </c>
      <c r="C117" s="146">
        <v>3</v>
      </c>
      <c r="D117" s="147">
        <v>0</v>
      </c>
      <c r="E117" s="147">
        <v>0</v>
      </c>
      <c r="F117" s="147">
        <v>0</v>
      </c>
      <c r="G117" s="147">
        <v>0</v>
      </c>
      <c r="H117" s="145">
        <v>2</v>
      </c>
      <c r="I117" s="149">
        <v>1</v>
      </c>
    </row>
    <row r="118" spans="1:9" ht="18" customHeight="1">
      <c r="A118" s="19">
        <v>94</v>
      </c>
      <c r="B118" s="14" t="s">
        <v>99</v>
      </c>
      <c r="C118" s="146">
        <v>16</v>
      </c>
      <c r="D118" s="147">
        <v>2</v>
      </c>
      <c r="E118" s="147">
        <v>2</v>
      </c>
      <c r="F118" s="147">
        <v>0</v>
      </c>
      <c r="G118" s="147">
        <v>0</v>
      </c>
      <c r="H118" s="145">
        <v>8</v>
      </c>
      <c r="I118" s="149">
        <v>6</v>
      </c>
    </row>
    <row r="119" spans="1:9" ht="18" customHeight="1">
      <c r="A119" s="19">
        <v>95</v>
      </c>
      <c r="B119" s="14" t="s">
        <v>100</v>
      </c>
      <c r="C119" s="146">
        <v>7571</v>
      </c>
      <c r="D119" s="147">
        <v>0</v>
      </c>
      <c r="E119" s="147">
        <v>0</v>
      </c>
      <c r="F119" s="147">
        <v>0</v>
      </c>
      <c r="G119" s="147">
        <v>0</v>
      </c>
      <c r="H119" s="145">
        <v>4517</v>
      </c>
      <c r="I119" s="149">
        <v>3054</v>
      </c>
    </row>
    <row r="120" spans="1:9" ht="18" customHeight="1">
      <c r="A120" s="19">
        <v>96</v>
      </c>
      <c r="B120" s="14" t="s">
        <v>101</v>
      </c>
      <c r="C120" s="146">
        <v>25</v>
      </c>
      <c r="D120" s="147">
        <v>0</v>
      </c>
      <c r="E120" s="147">
        <v>0</v>
      </c>
      <c r="F120" s="147">
        <v>0</v>
      </c>
      <c r="G120" s="147">
        <v>0</v>
      </c>
      <c r="H120" s="145">
        <v>17</v>
      </c>
      <c r="I120" s="149">
        <v>8</v>
      </c>
    </row>
    <row r="121" spans="1:9" ht="28.5" customHeight="1">
      <c r="A121" s="19">
        <v>97</v>
      </c>
      <c r="B121" s="14" t="s">
        <v>97</v>
      </c>
      <c r="C121" s="146">
        <v>3</v>
      </c>
      <c r="D121" s="147">
        <v>0</v>
      </c>
      <c r="E121" s="147">
        <v>0</v>
      </c>
      <c r="F121" s="147">
        <v>0</v>
      </c>
      <c r="G121" s="147">
        <v>0</v>
      </c>
      <c r="H121" s="145">
        <v>2</v>
      </c>
      <c r="I121" s="149">
        <v>1</v>
      </c>
    </row>
    <row r="122" spans="1:9" ht="28.5" customHeight="1">
      <c r="A122" s="19">
        <v>98</v>
      </c>
      <c r="B122" s="14" t="s">
        <v>98</v>
      </c>
      <c r="C122" s="146">
        <v>3</v>
      </c>
      <c r="D122" s="147">
        <v>0</v>
      </c>
      <c r="E122" s="147">
        <v>0</v>
      </c>
      <c r="F122" s="147">
        <v>0</v>
      </c>
      <c r="G122" s="147">
        <v>0</v>
      </c>
      <c r="H122" s="145">
        <v>2</v>
      </c>
      <c r="I122" s="149">
        <v>1</v>
      </c>
    </row>
    <row r="123" spans="1:9" ht="18" customHeight="1">
      <c r="A123" s="19">
        <v>99</v>
      </c>
      <c r="B123" s="14" t="s">
        <v>102</v>
      </c>
      <c r="C123" s="146">
        <v>24</v>
      </c>
      <c r="D123" s="147">
        <v>0</v>
      </c>
      <c r="E123" s="147">
        <v>0</v>
      </c>
      <c r="F123" s="147">
        <v>0</v>
      </c>
      <c r="G123" s="147">
        <v>0</v>
      </c>
      <c r="H123" s="145">
        <v>20</v>
      </c>
      <c r="I123" s="149">
        <v>4</v>
      </c>
    </row>
    <row r="124" spans="1:9" ht="18" customHeight="1">
      <c r="A124" s="19">
        <v>100</v>
      </c>
      <c r="B124" s="14" t="s">
        <v>100</v>
      </c>
      <c r="C124" s="146">
        <v>10953</v>
      </c>
      <c r="D124" s="147">
        <v>0</v>
      </c>
      <c r="E124" s="147">
        <v>0</v>
      </c>
      <c r="F124" s="147">
        <v>0</v>
      </c>
      <c r="G124" s="147">
        <v>0</v>
      </c>
      <c r="H124" s="145">
        <v>9399</v>
      </c>
      <c r="I124" s="149">
        <v>1554</v>
      </c>
    </row>
    <row r="125" spans="1:9" ht="18" customHeight="1">
      <c r="A125" s="19">
        <v>101</v>
      </c>
      <c r="B125" s="14" t="s">
        <v>103</v>
      </c>
      <c r="C125" s="146">
        <v>214</v>
      </c>
      <c r="D125" s="147">
        <v>175</v>
      </c>
      <c r="E125" s="147">
        <v>32</v>
      </c>
      <c r="F125" s="147">
        <v>143</v>
      </c>
      <c r="G125" s="147">
        <v>0</v>
      </c>
      <c r="H125" s="145">
        <v>0</v>
      </c>
      <c r="I125" s="149">
        <v>39</v>
      </c>
    </row>
    <row r="126" spans="1:9" ht="18" customHeight="1">
      <c r="A126" s="19">
        <v>102</v>
      </c>
      <c r="B126" s="14" t="s">
        <v>72</v>
      </c>
      <c r="C126" s="146">
        <v>296400</v>
      </c>
      <c r="D126" s="147">
        <v>278400</v>
      </c>
      <c r="E126" s="147">
        <v>39500</v>
      </c>
      <c r="F126" s="147">
        <v>238900</v>
      </c>
      <c r="G126" s="147">
        <v>0</v>
      </c>
      <c r="H126" s="145">
        <v>0</v>
      </c>
      <c r="I126" s="149">
        <v>18000</v>
      </c>
    </row>
    <row r="127" spans="1:9" ht="18" customHeight="1" thickBot="1">
      <c r="A127" s="39">
        <v>103</v>
      </c>
      <c r="B127" s="150" t="s">
        <v>73</v>
      </c>
      <c r="C127" s="151">
        <v>44600</v>
      </c>
      <c r="D127" s="152">
        <v>29500</v>
      </c>
      <c r="E127" s="152">
        <v>5750</v>
      </c>
      <c r="F127" s="152">
        <v>23750</v>
      </c>
      <c r="G127" s="152">
        <v>0</v>
      </c>
      <c r="H127" s="153">
        <v>0</v>
      </c>
      <c r="I127" s="154">
        <v>15100</v>
      </c>
    </row>
    <row r="128" spans="1:9" ht="12.75">
      <c r="A128" s="104"/>
      <c r="B128" s="105"/>
      <c r="C128" s="106"/>
      <c r="D128" s="107"/>
      <c r="E128" s="107"/>
      <c r="F128" s="107"/>
      <c r="G128" s="107"/>
      <c r="H128" s="107"/>
      <c r="I128" s="108"/>
    </row>
    <row r="129" spans="1:9" ht="14.25">
      <c r="A129" s="96"/>
      <c r="B129" s="77"/>
      <c r="C129" s="97"/>
      <c r="D129" s="97"/>
      <c r="E129" s="98" t="s">
        <v>115</v>
      </c>
      <c r="F129" s="99"/>
      <c r="G129" s="100"/>
      <c r="H129" s="100"/>
      <c r="I129" s="100"/>
    </row>
    <row r="130" spans="1:9" ht="15">
      <c r="A130" s="4"/>
      <c r="C130" s="9"/>
      <c r="D130" s="103"/>
      <c r="E130" s="102" t="s">
        <v>111</v>
      </c>
      <c r="F130" s="40"/>
      <c r="G130" s="41"/>
      <c r="H130" s="41"/>
      <c r="I130" s="41"/>
    </row>
    <row r="131" spans="1:9" ht="15">
      <c r="A131" s="4"/>
      <c r="C131" s="9"/>
      <c r="D131" s="9"/>
      <c r="E131" s="40"/>
      <c r="F131" s="40"/>
      <c r="G131" s="41"/>
      <c r="H131" s="42"/>
      <c r="I131" s="41"/>
    </row>
  </sheetData>
  <sheetProtection/>
  <mergeCells count="10">
    <mergeCell ref="I10:I15"/>
    <mergeCell ref="E11:E15"/>
    <mergeCell ref="F11:F15"/>
    <mergeCell ref="G11:G15"/>
    <mergeCell ref="A10:A15"/>
    <mergeCell ref="B10:B15"/>
    <mergeCell ref="C10:C15"/>
    <mergeCell ref="D10:D15"/>
    <mergeCell ref="E10:G10"/>
    <mergeCell ref="H10:H15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2016-10-13T09:15:31Z</cp:lastPrinted>
  <dcterms:created xsi:type="dcterms:W3CDTF">1996-10-14T23:33:28Z</dcterms:created>
  <dcterms:modified xsi:type="dcterms:W3CDTF">2017-01-18T09:28:03Z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